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3"/>
  </bookViews>
  <sheets>
    <sheet name="2026目录" sheetId="1" r:id="rId1"/>
    <sheet name="2026年度一般公共预算收入预算表" sheetId="2" r:id="rId2"/>
    <sheet name="2026年度一般公共预算支出预算表" sheetId="3" r:id="rId3"/>
    <sheet name="2026年度本级一般公共预算支出预算功能分类明细表" sheetId="4" r:id="rId4"/>
    <sheet name="2026年度本级一般公共预算支出经济分类情况表" sheetId="5" r:id="rId5"/>
    <sheet name="2026年度本级一般公共预算基本支出经济分类情况表" sheetId="6" r:id="rId6"/>
    <sheet name="2026年度一般公共预算对下税收返还和转移支付预算表（分项目）" sheetId="7" r:id="rId7"/>
    <sheet name="2026年度一般公共预算对下税收返还和转移支付预算表（分地区）" sheetId="8" r:id="rId8"/>
    <sheet name="2026年度本级一般公共预算“三公”经费支出预算表" sheetId="9" r:id="rId9"/>
    <sheet name="2026年度本级政府性基金收入预算表" sheetId="10" r:id="rId10"/>
    <sheet name="2026年度本级政府性基金支出预算表" sheetId="11" r:id="rId11"/>
    <sheet name="2026年度政府性基金转移支付预算表" sheetId="12" r:id="rId12"/>
    <sheet name="2026年度本级国有资本经营收入预算表 " sheetId="13" r:id="rId13"/>
    <sheet name="2026年度本级国有资本经营支出预算表 " sheetId="14" r:id="rId14"/>
    <sheet name="2026年度本级社会保险基金预算收入表 " sheetId="15" r:id="rId15"/>
    <sheet name="2026年度本级社会保险基金预算支出表 " sheetId="16" r:id="rId16"/>
    <sheet name="2025年度地方政府债务限额及余额情况表" sheetId="17" r:id="rId17"/>
    <sheet name="2025年度地方政府一般债务限额及余额情况表" sheetId="18" r:id="rId18"/>
    <sheet name="2025年度地方政府专项债务限额及余额情况表" sheetId="19" r:id="rId19"/>
    <sheet name="2025年度地方政府债券发行及还本付息情况表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_xlnm._FilterDatabase" localSheetId="1" hidden="1">'2026年度一般公共预算收入预算表'!$4:$48</definedName>
    <definedName name="_xlnm._FilterDatabase" localSheetId="3" hidden="1">'2026年度本级一般公共预算支出预算功能分类明细表'!$4:$482</definedName>
    <definedName name="_xlnm._FilterDatabase" localSheetId="5" hidden="1">'2026年度本级一般公共预算基本支出经济分类情况表'!$A$4:$G$86</definedName>
    <definedName name="_xlnm._FilterDatabase" localSheetId="10" hidden="1">'2026年度本级政府性基金支出预算表'!$4:$55</definedName>
    <definedName name="_xlnm.Print_Titles" localSheetId="2">'2026年度一般公共预算支出预算表'!$1:4</definedName>
    <definedName name="_xlnm.Print_Titles" localSheetId="4">'2026年度本级一般公共预算支出经济分类情况表'!$1:4</definedName>
    <definedName name="_xlnm.Print_Titles" localSheetId="10">'2026年度本级政府性基金支出预算表'!$4:$4</definedName>
    <definedName name="_Order1" hidden="1">255</definedName>
    <definedName name="_Order2" hidden="1">255</definedName>
    <definedName name="A">#REF!</definedName>
    <definedName name="aa">#REF!</definedName>
    <definedName name="AccessDatabase" hidden="1">"D:\文_件\省长专项\2000省长专项审批.mdb"</definedName>
    <definedName name="as">#N/A</definedName>
    <definedName name="data">#REF!</definedName>
    <definedName name="Database">#REF!</definedName>
    <definedName name="database2">#REF!</definedName>
    <definedName name="database3">#REF!</definedName>
    <definedName name="E206.">#REF!</definedName>
    <definedName name="eee">#REF!</definedName>
    <definedName name="gxxe2003">'[1]P1012001'!$A$6:$E$117</definedName>
    <definedName name="gxxe20032">'[1]P1012001'!$A$6:$E$117</definedName>
    <definedName name="hhhh">#REF!</definedName>
    <definedName name="HTML_CodePage" hidden="1">936</definedName>
    <definedName name="HTML_Description" hidden="1">"lin zijian"</definedName>
    <definedName name="HTML_Email" hidden="1">""</definedName>
    <definedName name="HTML_Header" hidden="1">"现金流量表（全部投资）"</definedName>
    <definedName name="HTML_LastUpdate" hidden="1">"96-12-2"</definedName>
    <definedName name="HTML_LineAfter" hidden="1">TRUE</definedName>
    <definedName name="HTML_LineBefore" hidden="1">TRUE</definedName>
    <definedName name="HTML_Name" hidden="1">"linzijia"</definedName>
    <definedName name="HTML_OBDlg2" hidden="1">TRUE</definedName>
    <definedName name="HTML_OBDlg4" hidden="1">TRUE</definedName>
    <definedName name="HTML_OS" hidden="1">0</definedName>
    <definedName name="HTML_PathFile" hidden="1">"C:\lin\bk\MyHTML.htm"</definedName>
    <definedName name="HTML_Title" hidden="1">"PROJECT11"</definedName>
    <definedName name="kkkk">#REF!</definedName>
    <definedName name="Print_Area_MI">#REF!</definedName>
    <definedName name="_xlnm.Print_Titles">#N/A</definedName>
    <definedName name="rrrr">#REF!</definedName>
    <definedName name="s">#REF!</definedName>
    <definedName name="ss">#REF!</definedName>
    <definedName name="ttt">#REF!</definedName>
    <definedName name="tttt">#REF!</definedName>
    <definedName name="UU">#REF!</definedName>
    <definedName name="www">#REF!</definedName>
    <definedName name="YY">#REF!</definedName>
    <definedName name="yyyy">#REF!</definedName>
    <definedName name="不">#REF!</definedName>
    <definedName name="大多数">[2]XL4Poppy!$A$15</definedName>
    <definedName name="地区名称">#REF!</definedName>
    <definedName name="的">#REF!</definedName>
    <definedName name="二">#REF!</definedName>
    <definedName name="飞过海">[2]XL4Poppy!$C$4</definedName>
    <definedName name="福州">#REF!</definedName>
    <definedName name="公检法司部门编制数">[1]公检法司编制!$E$4:$E$184</definedName>
    <definedName name="汇率">#REF!</definedName>
    <definedName name="农林水气">[3]D011H403!$A$5:$C$60</definedName>
    <definedName name="农业人口2003年">[1]农业人口!$E$4:$E$184</definedName>
    <definedName name="农业用地面积">[1]农业用地!$E$4:$E$184</definedName>
    <definedName name="全额差额比例">'[1]C01-1'!#REF!</definedName>
    <definedName name="三">#REF!</definedName>
    <definedName name="上">#REF!</definedName>
    <definedName name="生">#REF!</definedName>
    <definedName name="生1">#REF!</definedName>
    <definedName name="生2">#REF!</definedName>
    <definedName name="生3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是">#REF!</definedName>
    <definedName name="说">#REF!</definedName>
    <definedName name="四">#REF!</definedName>
    <definedName name="体制上解">#REF!</definedName>
    <definedName name="为">#REF!</definedName>
    <definedName name="位次d">[4]四月份月报!#REF!</definedName>
    <definedName name="我">#REF!</definedName>
    <definedName name="五">#REF!</definedName>
    <definedName name="乡镇个数">[1]行政区划!$D$6:$D$184</definedName>
    <definedName name="行政管理部门编制数">[1]行政编制!$E$4:$E$184</definedName>
    <definedName name="性别">[4]基础编码!$H$2:$H$3</definedName>
    <definedName name="学历">[4]基础编码!$S$2:$S$9</definedName>
    <definedName name="支出">'[1]P1012001'!$A$6:$E$117</definedName>
    <definedName name="中小学生人数2003年">[1]中小学生!$E$4:$E$184</definedName>
    <definedName name="总人口2003年">[1]总人口!$E$4:$E$184</definedName>
    <definedName name="전">#REF!</definedName>
    <definedName name="주택사업본부">#REF!</definedName>
    <definedName name="철구사업본부">#REF!</definedName>
    <definedName name="_xlnm.Print_Area" localSheetId="2">'2026年度一般公共预算支出预算表'!$A$1:$D$30</definedName>
    <definedName name="_xlnm.Print_Area" localSheetId="10">'2026年度本级政府性基金支出预算表'!$A$1:$D$52</definedName>
    <definedName name="_xlnm.Print_Titles" localSheetId="12">'2026年度本级国有资本经营收入预算表 '!$1:4</definedName>
    <definedName name="A" localSheetId="12">#REF!</definedName>
    <definedName name="aa" localSheetId="12">#REF!</definedName>
    <definedName name="data" localSheetId="12">#REF!</definedName>
    <definedName name="Database" localSheetId="12" hidden="1">#REF!</definedName>
    <definedName name="database2" localSheetId="12">#REF!</definedName>
    <definedName name="database3" localSheetId="12">#REF!</definedName>
    <definedName name="E206." localSheetId="12">#REF!</definedName>
    <definedName name="eee" localSheetId="12">#REF!</definedName>
    <definedName name="gxxe2003" localSheetId="12">'[1]P1012001'!$A$6:$E$117</definedName>
    <definedName name="gxxe20032" localSheetId="12">'[5]P1012001'!$A$6:$E$117</definedName>
    <definedName name="hhhh" localSheetId="12">#REF!</definedName>
    <definedName name="kkkk" localSheetId="12">#REF!</definedName>
    <definedName name="Print_Area_MI" localSheetId="12">#REF!</definedName>
    <definedName name="rrrr" localSheetId="12">#REF!</definedName>
    <definedName name="s" localSheetId="12">#REF!</definedName>
    <definedName name="ss" localSheetId="12">#REF!</definedName>
    <definedName name="ttt" localSheetId="12">#REF!</definedName>
    <definedName name="tttt" localSheetId="12">#REF!</definedName>
    <definedName name="UU" localSheetId="12">#REF!</definedName>
    <definedName name="www" localSheetId="12">#REF!</definedName>
    <definedName name="YY" localSheetId="12">#REF!</definedName>
    <definedName name="yyyy" localSheetId="12">#REF!</definedName>
    <definedName name="不" localSheetId="12">#REF!</definedName>
    <definedName name="大多数" localSheetId="12">[2]XL4Poppy!$A$15</definedName>
    <definedName name="地区名称" localSheetId="12">#REF!</definedName>
    <definedName name="的" localSheetId="12">#REF!</definedName>
    <definedName name="二" localSheetId="12">#REF!</definedName>
    <definedName name="飞过海" localSheetId="12">[2]XL4Poppy!$C$4</definedName>
    <definedName name="福州" localSheetId="12">#REF!</definedName>
    <definedName name="公检法司部门编制数" localSheetId="12">[2]公检法司编制!$E$4:$E$184</definedName>
    <definedName name="汇率" localSheetId="12">#REF!</definedName>
    <definedName name="农林水气" localSheetId="12">[6]D011H403!$A$5:$C$60</definedName>
    <definedName name="农业人口2003年" localSheetId="12">[5]农业人口!$E$4:$E$184</definedName>
    <definedName name="农业用地面积" localSheetId="12">[5]农业用地!$E$4:$E$184</definedName>
    <definedName name="全额差额比例" localSheetId="12">'[5]C01-1'!#REF!</definedName>
    <definedName name="三" localSheetId="12">#REF!</definedName>
    <definedName name="上" localSheetId="12">#REF!</definedName>
    <definedName name="生" localSheetId="12">#REF!</definedName>
    <definedName name="生1" localSheetId="12">#REF!</definedName>
    <definedName name="生2" localSheetId="12">#REF!</definedName>
    <definedName name="生3" localSheetId="12">#REF!</definedName>
    <definedName name="生产列1" localSheetId="12">#REF!</definedName>
    <definedName name="生产列11" localSheetId="12">#REF!</definedName>
    <definedName name="生产列15" localSheetId="12">#REF!</definedName>
    <definedName name="生产列16" localSheetId="12">#REF!</definedName>
    <definedName name="生产列17" localSheetId="12">#REF!</definedName>
    <definedName name="生产列19" localSheetId="12">#REF!</definedName>
    <definedName name="生产列2" localSheetId="12">#REF!</definedName>
    <definedName name="生产列20" localSheetId="12">#REF!</definedName>
    <definedName name="生产列3" localSheetId="12">#REF!</definedName>
    <definedName name="生产列4" localSheetId="12">#REF!</definedName>
    <definedName name="生产列5" localSheetId="12">#REF!</definedName>
    <definedName name="生产列6" localSheetId="12">#REF!</definedName>
    <definedName name="生产列7" localSheetId="12">#REF!</definedName>
    <definedName name="生产列8" localSheetId="12">#REF!</definedName>
    <definedName name="生产列9" localSheetId="12">#REF!</definedName>
    <definedName name="生产期" localSheetId="12">#REF!</definedName>
    <definedName name="生产期1" localSheetId="12">#REF!</definedName>
    <definedName name="生产期11" localSheetId="12">#REF!</definedName>
    <definedName name="生产期123" localSheetId="12">#REF!</definedName>
    <definedName name="生产期15" localSheetId="12">#REF!</definedName>
    <definedName name="生产期16" localSheetId="12">#REF!</definedName>
    <definedName name="生产期17" localSheetId="12">#REF!</definedName>
    <definedName name="生产期19" localSheetId="12">#REF!</definedName>
    <definedName name="生产期2" localSheetId="12">#REF!</definedName>
    <definedName name="生产期20" localSheetId="12">#REF!</definedName>
    <definedName name="生产期3" localSheetId="12">#REF!</definedName>
    <definedName name="生产期4" localSheetId="12">#REF!</definedName>
    <definedName name="生产期5" localSheetId="12">#REF!</definedName>
    <definedName name="生产期6" localSheetId="12">#REF!</definedName>
    <definedName name="生产期7" localSheetId="12">#REF!</definedName>
    <definedName name="生产期8" localSheetId="12">#REF!</definedName>
    <definedName name="生产期9" localSheetId="12">#REF!</definedName>
    <definedName name="是" localSheetId="12">#REF!</definedName>
    <definedName name="说" localSheetId="12">#REF!</definedName>
    <definedName name="四" localSheetId="12">#REF!</definedName>
    <definedName name="体制上解" localSheetId="12">#REF!</definedName>
    <definedName name="为" localSheetId="12">#REF!</definedName>
    <definedName name="位次d" localSheetId="12">[1]四月份月报!#REF!</definedName>
    <definedName name="我" localSheetId="12">#REF!</definedName>
    <definedName name="五" localSheetId="12">#REF!</definedName>
    <definedName name="乡镇个数" localSheetId="12">[5]行政区划!$D$6:$D$184</definedName>
    <definedName name="行政管理部门编制数" localSheetId="12">[2]行政编制!$E$4:$E$184</definedName>
    <definedName name="性别" localSheetId="12">[1]基础编码!$H$2:$H$3</definedName>
    <definedName name="学历" localSheetId="12">[1]基础编码!$S$2:$S$9</definedName>
    <definedName name="支出" localSheetId="12">'[5]P1012001'!$A$6:$E$117</definedName>
    <definedName name="中小学生人数2003年" localSheetId="12">[5]中小学生!$E$4:$E$184</definedName>
    <definedName name="总人口2003年" localSheetId="12">[5]总人口!$E$4:$E$184</definedName>
    <definedName name="전" localSheetId="12">#REF!</definedName>
    <definedName name="주택사업본부" localSheetId="12">#REF!</definedName>
    <definedName name="철구사업본부" localSheetId="12">#REF!</definedName>
    <definedName name="gxxe20032" localSheetId="13">'[5]P1012001'!$A$6:$E$117</definedName>
    <definedName name="大多数" localSheetId="13">[2]XL4Poppy!$A$15</definedName>
    <definedName name="飞过海" localSheetId="13">[2]XL4Poppy!$C$4</definedName>
    <definedName name="公检法司部门编制数" localSheetId="13">[2]公检法司编制!$E$4:$E$184</definedName>
    <definedName name="农林水气" localSheetId="13">[6]D011H403!$A$5:$C$60</definedName>
    <definedName name="农业人口2003年" localSheetId="13">[5]农业人口!$E$4:$E$184</definedName>
    <definedName name="农业用地面积" localSheetId="13">[5]农业用地!$E$4:$E$184</definedName>
    <definedName name="位次d" localSheetId="13">[1]四月份月报!#REF!</definedName>
    <definedName name="乡镇个数" localSheetId="13">[5]行政区划!$D$6:$D$184</definedName>
    <definedName name="行政管理部门编制数" localSheetId="13">[2]行政编制!$E$4:$E$184</definedName>
    <definedName name="性别" localSheetId="13">[1]基础编码!$H$2:$H$3</definedName>
    <definedName name="学历" localSheetId="13">[1]基础编码!$S$2:$S$9</definedName>
    <definedName name="支出" localSheetId="13">'[5]P1012001'!$A$6:$E$117</definedName>
    <definedName name="中小学生人数2003年" localSheetId="13">[5]中小学生!$E$4:$E$184</definedName>
    <definedName name="总人口2003年" localSheetId="13">[5]总人口!$E$4:$E$184</definedName>
    <definedName name="_xlnm.Print_Titles" localSheetId="13">'2026年度本级国有资本经营支出预算表 '!$1:4</definedName>
    <definedName name="A" localSheetId="13">#REF!</definedName>
    <definedName name="aa" localSheetId="13">#REF!</definedName>
    <definedName name="data" localSheetId="13">#REF!</definedName>
    <definedName name="Database" localSheetId="13" hidden="1">#REF!</definedName>
    <definedName name="database2" localSheetId="13">#REF!</definedName>
    <definedName name="database3" localSheetId="13">#REF!</definedName>
    <definedName name="E206." localSheetId="13">#REF!</definedName>
    <definedName name="eee" localSheetId="13">#REF!</definedName>
    <definedName name="gxxe2003" localSheetId="13">'[1]P1012001'!$A$6:$E$117</definedName>
    <definedName name="hhhh" localSheetId="13">#REF!</definedName>
    <definedName name="kkkk" localSheetId="13">#REF!</definedName>
    <definedName name="Print_Area_MI" localSheetId="13">#REF!</definedName>
    <definedName name="rrrr" localSheetId="13">#REF!</definedName>
    <definedName name="s" localSheetId="13">#REF!</definedName>
    <definedName name="ss" localSheetId="13">#REF!</definedName>
    <definedName name="ttt" localSheetId="13">#REF!</definedName>
    <definedName name="tttt" localSheetId="13">#REF!</definedName>
    <definedName name="UU" localSheetId="13">#REF!</definedName>
    <definedName name="www" localSheetId="13">#REF!</definedName>
    <definedName name="YY" localSheetId="13">#REF!</definedName>
    <definedName name="yyyy" localSheetId="13">#REF!</definedName>
    <definedName name="不" localSheetId="13">#REF!</definedName>
    <definedName name="地区名称" localSheetId="13">#REF!</definedName>
    <definedName name="的" localSheetId="13">#REF!</definedName>
    <definedName name="二" localSheetId="13">#REF!</definedName>
    <definedName name="福州" localSheetId="13">#REF!</definedName>
    <definedName name="汇率" localSheetId="13">#REF!</definedName>
    <definedName name="全额差额比例" localSheetId="13">'[5]C01-1'!#REF!</definedName>
    <definedName name="三" localSheetId="13">#REF!</definedName>
    <definedName name="上" localSheetId="13">#REF!</definedName>
    <definedName name="生" localSheetId="13">#REF!</definedName>
    <definedName name="生1" localSheetId="13">#REF!</definedName>
    <definedName name="生2" localSheetId="13">#REF!</definedName>
    <definedName name="生3" localSheetId="13">#REF!</definedName>
    <definedName name="生产列1" localSheetId="13">#REF!</definedName>
    <definedName name="生产列11" localSheetId="13">#REF!</definedName>
    <definedName name="生产列15" localSheetId="13">#REF!</definedName>
    <definedName name="生产列16" localSheetId="13">#REF!</definedName>
    <definedName name="生产列17" localSheetId="13">#REF!</definedName>
    <definedName name="生产列19" localSheetId="13">#REF!</definedName>
    <definedName name="生产列2" localSheetId="13">#REF!</definedName>
    <definedName name="生产列20" localSheetId="13">#REF!</definedName>
    <definedName name="生产列3" localSheetId="13">#REF!</definedName>
    <definedName name="生产列4" localSheetId="13">#REF!</definedName>
    <definedName name="生产列5" localSheetId="13">#REF!</definedName>
    <definedName name="生产列6" localSheetId="13">#REF!</definedName>
    <definedName name="生产列7" localSheetId="13">#REF!</definedName>
    <definedName name="生产列8" localSheetId="13">#REF!</definedName>
    <definedName name="生产列9" localSheetId="13">#REF!</definedName>
    <definedName name="生产期" localSheetId="13">#REF!</definedName>
    <definedName name="生产期1" localSheetId="13">#REF!</definedName>
    <definedName name="生产期11" localSheetId="13">#REF!</definedName>
    <definedName name="生产期123" localSheetId="13">#REF!</definedName>
    <definedName name="生产期15" localSheetId="13">#REF!</definedName>
    <definedName name="生产期16" localSheetId="13">#REF!</definedName>
    <definedName name="生产期17" localSheetId="13">#REF!</definedName>
    <definedName name="生产期19" localSheetId="13">#REF!</definedName>
    <definedName name="生产期2" localSheetId="13">#REF!</definedName>
    <definedName name="生产期20" localSheetId="13">#REF!</definedName>
    <definedName name="生产期3" localSheetId="13">#REF!</definedName>
    <definedName name="生产期4" localSheetId="13">#REF!</definedName>
    <definedName name="生产期5" localSheetId="13">#REF!</definedName>
    <definedName name="生产期6" localSheetId="13">#REF!</definedName>
    <definedName name="生产期7" localSheetId="13">#REF!</definedName>
    <definedName name="生产期8" localSheetId="13">#REF!</definedName>
    <definedName name="生产期9" localSheetId="13">#REF!</definedName>
    <definedName name="是" localSheetId="13">#REF!</definedName>
    <definedName name="说" localSheetId="13">#REF!</definedName>
    <definedName name="四" localSheetId="13">#REF!</definedName>
    <definedName name="体制上解" localSheetId="13">#REF!</definedName>
    <definedName name="为" localSheetId="13">#REF!</definedName>
    <definedName name="我" localSheetId="13">#REF!</definedName>
    <definedName name="五" localSheetId="13">#REF!</definedName>
    <definedName name="전" localSheetId="13">#REF!</definedName>
    <definedName name="주택사업본부" localSheetId="13">#REF!</definedName>
    <definedName name="철구사업본부" localSheetId="13">#REF!</definedName>
    <definedName name="gxxe20032" localSheetId="14">'[5]P1012001'!$A$6:$E$117</definedName>
    <definedName name="大多数" localSheetId="14">[2]XL4Poppy!$A$15</definedName>
    <definedName name="飞过海" localSheetId="14">[2]XL4Poppy!$C$4</definedName>
    <definedName name="公检法司部门编制数" localSheetId="14">[2]公检法司编制!$E$4:$E$184</definedName>
    <definedName name="农林水气" localSheetId="14">[7]D011H403!$A$5:$C$60</definedName>
    <definedName name="农业人口2003年" localSheetId="14">[5]农业人口!$E$4:$E$184</definedName>
    <definedName name="农业用地面积" localSheetId="14">[5]农业用地!$E$4:$E$184</definedName>
    <definedName name="位次d" localSheetId="14">[1]四月份月报!#REF!</definedName>
    <definedName name="乡镇个数" localSheetId="14">[5]行政区划!$D$6:$D$184</definedName>
    <definedName name="行政管理部门编制数" localSheetId="14">[2]行政编制!$E$4:$E$184</definedName>
    <definedName name="性别" localSheetId="14">[1]基础编码!$H$2:$H$3</definedName>
    <definedName name="学历" localSheetId="14">[1]基础编码!$S$2:$S$9</definedName>
    <definedName name="支出" localSheetId="14">'[5]P1012001'!$A$6:$E$117</definedName>
    <definedName name="中小学生人数2003年" localSheetId="14">[5]中小学生!$E$4:$E$184</definedName>
    <definedName name="总人口2003年" localSheetId="14">[5]总人口!$E$4:$E$184</definedName>
    <definedName name="_xlnm.Print_Titles" localSheetId="14">'2026年度本级社会保险基金预算收入表 '!$4:$4</definedName>
    <definedName name="A" localSheetId="14">#REF!</definedName>
    <definedName name="aa" localSheetId="14">#REF!</definedName>
    <definedName name="data" localSheetId="14">#REF!</definedName>
    <definedName name="Database" localSheetId="14">#REF!</definedName>
    <definedName name="database2" localSheetId="14">#REF!</definedName>
    <definedName name="database3" localSheetId="14">#REF!</definedName>
    <definedName name="E206." localSheetId="14">#REF!</definedName>
    <definedName name="eee" localSheetId="14">#REF!</definedName>
    <definedName name="gxxe2003" localSheetId="14">'[1]P1012001'!$A$6:$E$117</definedName>
    <definedName name="hhhh" localSheetId="14">#REF!</definedName>
    <definedName name="kkkk" localSheetId="14">#REF!</definedName>
    <definedName name="Print_Area_MI" localSheetId="14">#REF!</definedName>
    <definedName name="rrrr" localSheetId="14">#REF!</definedName>
    <definedName name="s" localSheetId="14">#REF!</definedName>
    <definedName name="ss" localSheetId="14">#REF!</definedName>
    <definedName name="ttt" localSheetId="14">#REF!</definedName>
    <definedName name="tttt" localSheetId="14">#REF!</definedName>
    <definedName name="UU" localSheetId="14">#REF!</definedName>
    <definedName name="www" localSheetId="14">#REF!</definedName>
    <definedName name="YY" localSheetId="14">#REF!</definedName>
    <definedName name="yyyy" localSheetId="14">#REF!</definedName>
    <definedName name="不" localSheetId="14">#REF!</definedName>
    <definedName name="地区名称" localSheetId="14">#REF!</definedName>
    <definedName name="的" localSheetId="14">#REF!</definedName>
    <definedName name="二" localSheetId="14">#REF!</definedName>
    <definedName name="福州" localSheetId="14">#REF!</definedName>
    <definedName name="汇率" localSheetId="14">#REF!</definedName>
    <definedName name="全额差额比例" localSheetId="14">'[5]C01-1'!#REF!</definedName>
    <definedName name="三" localSheetId="14">#REF!</definedName>
    <definedName name="上" localSheetId="14">#REF!</definedName>
    <definedName name="生" localSheetId="14">#REF!</definedName>
    <definedName name="生1" localSheetId="14">#REF!</definedName>
    <definedName name="生2" localSheetId="14">#REF!</definedName>
    <definedName name="生3" localSheetId="14">#REF!</definedName>
    <definedName name="生产列1" localSheetId="14">#REF!</definedName>
    <definedName name="生产列11" localSheetId="14">#REF!</definedName>
    <definedName name="生产列15" localSheetId="14">#REF!</definedName>
    <definedName name="生产列16" localSheetId="14">#REF!</definedName>
    <definedName name="生产列17" localSheetId="14">#REF!</definedName>
    <definedName name="生产列19" localSheetId="14">#REF!</definedName>
    <definedName name="生产列2" localSheetId="14">#REF!</definedName>
    <definedName name="生产列20" localSheetId="14">#REF!</definedName>
    <definedName name="生产列3" localSheetId="14">#REF!</definedName>
    <definedName name="生产列4" localSheetId="14">#REF!</definedName>
    <definedName name="生产列5" localSheetId="14">#REF!</definedName>
    <definedName name="生产列6" localSheetId="14">#REF!</definedName>
    <definedName name="生产列7" localSheetId="14">#REF!</definedName>
    <definedName name="生产列8" localSheetId="14">#REF!</definedName>
    <definedName name="生产列9" localSheetId="14">#REF!</definedName>
    <definedName name="生产期" localSheetId="14">#REF!</definedName>
    <definedName name="生产期1" localSheetId="14">#REF!</definedName>
    <definedName name="生产期11" localSheetId="14">#REF!</definedName>
    <definedName name="生产期123" localSheetId="14">#REF!</definedName>
    <definedName name="生产期15" localSheetId="14">#REF!</definedName>
    <definedName name="生产期16" localSheetId="14">#REF!</definedName>
    <definedName name="生产期17" localSheetId="14">#REF!</definedName>
    <definedName name="生产期19" localSheetId="14">#REF!</definedName>
    <definedName name="生产期2" localSheetId="14">#REF!</definedName>
    <definedName name="生产期20" localSheetId="14">#REF!</definedName>
    <definedName name="生产期3" localSheetId="14">#REF!</definedName>
    <definedName name="生产期4" localSheetId="14">#REF!</definedName>
    <definedName name="生产期5" localSheetId="14">#REF!</definedName>
    <definedName name="生产期6" localSheetId="14">#REF!</definedName>
    <definedName name="生产期7" localSheetId="14">#REF!</definedName>
    <definedName name="生产期8" localSheetId="14">#REF!</definedName>
    <definedName name="生产期9" localSheetId="14">#REF!</definedName>
    <definedName name="是" localSheetId="14">#REF!</definedName>
    <definedName name="说" localSheetId="14">#REF!</definedName>
    <definedName name="四" localSheetId="14">#REF!</definedName>
    <definedName name="体制上解" localSheetId="14">#REF!</definedName>
    <definedName name="为" localSheetId="14">#REF!</definedName>
    <definedName name="我" localSheetId="14">#REF!</definedName>
    <definedName name="五" localSheetId="14">#REF!</definedName>
    <definedName name="전" localSheetId="14">#REF!</definedName>
    <definedName name="주택사업본부" localSheetId="14">#REF!</definedName>
    <definedName name="철구사업본부" localSheetId="14">#REF!</definedName>
    <definedName name="gxxe20032" localSheetId="15">'[5]P1012001'!$A$6:$E$117</definedName>
    <definedName name="大多数" localSheetId="15">[2]XL4Poppy!$A$15</definedName>
    <definedName name="飞过海" localSheetId="15">[2]XL4Poppy!$C$4</definedName>
    <definedName name="公检法司部门编制数" localSheetId="15">[2]公检法司编制!$E$4:$E$184</definedName>
    <definedName name="农林水气" localSheetId="15">[7]D011H403!$A$5:$C$60</definedName>
    <definedName name="农业人口2003年" localSheetId="15">[5]农业人口!$E$4:$E$184</definedName>
    <definedName name="农业用地面积" localSheetId="15">[5]农业用地!$E$4:$E$184</definedName>
    <definedName name="位次d" localSheetId="15">[1]四月份月报!#REF!</definedName>
    <definedName name="乡镇个数" localSheetId="15">[5]行政区划!$D$6:$D$184</definedName>
    <definedName name="行政管理部门编制数" localSheetId="15">[2]行政编制!$E$4:$E$184</definedName>
    <definedName name="性别" localSheetId="15">[1]基础编码!$H$2:$H$3</definedName>
    <definedName name="学历" localSheetId="15">[1]基础编码!$S$2:$S$9</definedName>
    <definedName name="支出" localSheetId="15">'[5]P1012001'!$A$6:$E$117</definedName>
    <definedName name="中小学生人数2003年" localSheetId="15">[5]中小学生!$E$4:$E$184</definedName>
    <definedName name="总人口2003年" localSheetId="15">[5]总人口!$E$4:$E$184</definedName>
    <definedName name="_xlnm.Print_Titles" localSheetId="15">'2026年度本级社会保险基金预算支出表 '!$4:$4</definedName>
    <definedName name="A" localSheetId="15">#REF!</definedName>
    <definedName name="aa" localSheetId="15">#REF!</definedName>
    <definedName name="data" localSheetId="15">#REF!</definedName>
    <definedName name="Database" localSheetId="15">#REF!</definedName>
    <definedName name="database2" localSheetId="15">#REF!</definedName>
    <definedName name="database3" localSheetId="15">#REF!</definedName>
    <definedName name="E206." localSheetId="15">#REF!</definedName>
    <definedName name="eee" localSheetId="15">#REF!</definedName>
    <definedName name="gxxe2003" localSheetId="15">'[1]P1012001'!$A$6:$E$117</definedName>
    <definedName name="hhhh" localSheetId="15">#REF!</definedName>
    <definedName name="kkkk" localSheetId="15">#REF!</definedName>
    <definedName name="Print_Area_MI" localSheetId="15">#REF!</definedName>
    <definedName name="rrrr" localSheetId="15">#REF!</definedName>
    <definedName name="s" localSheetId="15">#REF!</definedName>
    <definedName name="ss" localSheetId="15">#REF!</definedName>
    <definedName name="ttt" localSheetId="15">#REF!</definedName>
    <definedName name="tttt" localSheetId="15">#REF!</definedName>
    <definedName name="UU" localSheetId="15">#REF!</definedName>
    <definedName name="www" localSheetId="15">#REF!</definedName>
    <definedName name="YY" localSheetId="15">#REF!</definedName>
    <definedName name="yyyy" localSheetId="15">#REF!</definedName>
    <definedName name="不" localSheetId="15">#REF!</definedName>
    <definedName name="地区名称" localSheetId="15">#REF!</definedName>
    <definedName name="的" localSheetId="15">#REF!</definedName>
    <definedName name="二" localSheetId="15">#REF!</definedName>
    <definedName name="福州" localSheetId="15">#REF!</definedName>
    <definedName name="汇率" localSheetId="15">#REF!</definedName>
    <definedName name="全额差额比例" localSheetId="15">'[5]C01-1'!#REF!</definedName>
    <definedName name="三" localSheetId="15">#REF!</definedName>
    <definedName name="上" localSheetId="15">#REF!</definedName>
    <definedName name="生" localSheetId="15">#REF!</definedName>
    <definedName name="生1" localSheetId="15">#REF!</definedName>
    <definedName name="生2" localSheetId="15">#REF!</definedName>
    <definedName name="生3" localSheetId="15">#REF!</definedName>
    <definedName name="生产列1" localSheetId="15">#REF!</definedName>
    <definedName name="生产列11" localSheetId="15">#REF!</definedName>
    <definedName name="生产列15" localSheetId="15">#REF!</definedName>
    <definedName name="生产列16" localSheetId="15">#REF!</definedName>
    <definedName name="生产列17" localSheetId="15">#REF!</definedName>
    <definedName name="生产列19" localSheetId="15">#REF!</definedName>
    <definedName name="生产列2" localSheetId="15">#REF!</definedName>
    <definedName name="生产列20" localSheetId="15">#REF!</definedName>
    <definedName name="生产列3" localSheetId="15">#REF!</definedName>
    <definedName name="生产列4" localSheetId="15">#REF!</definedName>
    <definedName name="生产列5" localSheetId="15">#REF!</definedName>
    <definedName name="生产列6" localSheetId="15">#REF!</definedName>
    <definedName name="生产列7" localSheetId="15">#REF!</definedName>
    <definedName name="生产列8" localSheetId="15">#REF!</definedName>
    <definedName name="生产列9" localSheetId="15">#REF!</definedName>
    <definedName name="生产期" localSheetId="15">#REF!</definedName>
    <definedName name="生产期1" localSheetId="15">#REF!</definedName>
    <definedName name="生产期11" localSheetId="15">#REF!</definedName>
    <definedName name="生产期123" localSheetId="15">#REF!</definedName>
    <definedName name="生产期15" localSheetId="15">#REF!</definedName>
    <definedName name="生产期16" localSheetId="15">#REF!</definedName>
    <definedName name="生产期17" localSheetId="15">#REF!</definedName>
    <definedName name="生产期19" localSheetId="15">#REF!</definedName>
    <definedName name="生产期2" localSheetId="15">#REF!</definedName>
    <definedName name="生产期20" localSheetId="15">#REF!</definedName>
    <definedName name="生产期3" localSheetId="15">#REF!</definedName>
    <definedName name="生产期4" localSheetId="15">#REF!</definedName>
    <definedName name="生产期5" localSheetId="15">#REF!</definedName>
    <definedName name="生产期6" localSheetId="15">#REF!</definedName>
    <definedName name="生产期7" localSheetId="15">#REF!</definedName>
    <definedName name="生产期8" localSheetId="15">#REF!</definedName>
    <definedName name="生产期9" localSheetId="15">#REF!</definedName>
    <definedName name="是" localSheetId="15">#REF!</definedName>
    <definedName name="说" localSheetId="15">#REF!</definedName>
    <definedName name="四" localSheetId="15">#REF!</definedName>
    <definedName name="体制上解" localSheetId="15">#REF!</definedName>
    <definedName name="为" localSheetId="15">#REF!</definedName>
    <definedName name="我" localSheetId="15">#REF!</definedName>
    <definedName name="五" localSheetId="15">#REF!</definedName>
    <definedName name="전" localSheetId="15">#REF!</definedName>
    <definedName name="주택사업본부" localSheetId="15">#REF!</definedName>
    <definedName name="철구사업본부" localSheetId="15">#REF!</definedName>
    <definedName name="gxxe2003" localSheetId="9">'[1]P1012001'!$A$6:$E$117</definedName>
    <definedName name="gxxe20032" localSheetId="9">'[1]P1012001'!$A$6:$E$117</definedName>
    <definedName name="大多数" localSheetId="9">[2]XL4Poppy!$A$15</definedName>
    <definedName name="飞过海" localSheetId="9">[2]XL4Poppy!$C$4</definedName>
    <definedName name="公检法司部门编制数" localSheetId="9">[1]公检法司编制!$E$4:$E$184</definedName>
    <definedName name="农林水气" localSheetId="9">[8]D011H403!$A$5:$C$60</definedName>
    <definedName name="农业人口2003年" localSheetId="9">[1]农业人口!$E$4:$E$184</definedName>
    <definedName name="农业用地面积" localSheetId="9">[1]农业用地!$E$4:$E$184</definedName>
    <definedName name="位次d" localSheetId="9">[4]四月份月报!#REF!</definedName>
    <definedName name="乡镇个数" localSheetId="9">[1]行政区划!$D$6:$D$184</definedName>
    <definedName name="行政管理部门编制数" localSheetId="9">[1]行政编制!$E$4:$E$184</definedName>
    <definedName name="性别" localSheetId="9">[9]基础编码!$H$2:$H$3</definedName>
    <definedName name="学历" localSheetId="9">[9]基础编码!$S$2:$S$9</definedName>
    <definedName name="支出" localSheetId="9">'[1]P1012001'!$A$6:$E$117</definedName>
    <definedName name="中小学生人数2003年" localSheetId="9">[1]中小学生!$E$4:$E$184</definedName>
    <definedName name="总人口2003年" localSheetId="9">[1]总人口!$E$4:$E$184</definedName>
    <definedName name="A" localSheetId="9">#REF!</definedName>
    <definedName name="aa" localSheetId="9">#REF!</definedName>
    <definedName name="data" localSheetId="9">#REF!</definedName>
    <definedName name="Database" localSheetId="9">#REF!</definedName>
    <definedName name="database2" localSheetId="9">#REF!</definedName>
    <definedName name="database3" localSheetId="9">#REF!</definedName>
    <definedName name="E206." localSheetId="9">#REF!</definedName>
    <definedName name="eee" localSheetId="9">#REF!</definedName>
    <definedName name="hhhh" localSheetId="9">#REF!</definedName>
    <definedName name="kkkk" localSheetId="9">#REF!</definedName>
    <definedName name="Print_Area_MI" localSheetId="9">#REF!</definedName>
    <definedName name="_xlnm.Print_Titles" localSheetId="9">'2026年度本级政府性基金收入预算表'!$1:4</definedName>
    <definedName name="rrrr" localSheetId="9">#REF!</definedName>
    <definedName name="s" localSheetId="9">#REF!</definedName>
    <definedName name="ss" localSheetId="9">#REF!</definedName>
    <definedName name="ttt" localSheetId="9">#REF!</definedName>
    <definedName name="tttt" localSheetId="9">#REF!</definedName>
    <definedName name="UU" localSheetId="9">#REF!</definedName>
    <definedName name="www" localSheetId="9">#REF!</definedName>
    <definedName name="YY" localSheetId="9">#REF!</definedName>
    <definedName name="yyyy" localSheetId="9">#REF!</definedName>
    <definedName name="不" localSheetId="9">#REF!</definedName>
    <definedName name="地区名称" localSheetId="9">#REF!</definedName>
    <definedName name="的" localSheetId="9">#REF!</definedName>
    <definedName name="二" localSheetId="9">#REF!</definedName>
    <definedName name="福州" localSheetId="9">#REF!</definedName>
    <definedName name="汇率" localSheetId="9">#REF!</definedName>
    <definedName name="三" localSheetId="9">#REF!</definedName>
    <definedName name="上" localSheetId="9">#REF!</definedName>
    <definedName name="生" localSheetId="9">#REF!</definedName>
    <definedName name="生1" localSheetId="9">#REF!</definedName>
    <definedName name="生2" localSheetId="9">#REF!</definedName>
    <definedName name="生3" localSheetId="9">#REF!</definedName>
    <definedName name="生产列1" localSheetId="9">#REF!</definedName>
    <definedName name="生产列11" localSheetId="9">#REF!</definedName>
    <definedName name="生产列15" localSheetId="9">#REF!</definedName>
    <definedName name="生产列16" localSheetId="9">#REF!</definedName>
    <definedName name="生产列17" localSheetId="9">#REF!</definedName>
    <definedName name="生产列19" localSheetId="9">#REF!</definedName>
    <definedName name="生产列2" localSheetId="9">#REF!</definedName>
    <definedName name="生产列20" localSheetId="9">#REF!</definedName>
    <definedName name="生产列3" localSheetId="9">#REF!</definedName>
    <definedName name="生产列4" localSheetId="9">#REF!</definedName>
    <definedName name="生产列5" localSheetId="9">#REF!</definedName>
    <definedName name="生产列6" localSheetId="9">#REF!</definedName>
    <definedName name="生产列7" localSheetId="9">#REF!</definedName>
    <definedName name="生产列8" localSheetId="9">#REF!</definedName>
    <definedName name="生产列9" localSheetId="9">#REF!</definedName>
    <definedName name="生产期" localSheetId="9">#REF!</definedName>
    <definedName name="生产期1" localSheetId="9">#REF!</definedName>
    <definedName name="生产期11" localSheetId="9">#REF!</definedName>
    <definedName name="生产期123" localSheetId="9">#REF!</definedName>
    <definedName name="生产期15" localSheetId="9">#REF!</definedName>
    <definedName name="生产期16" localSheetId="9">#REF!</definedName>
    <definedName name="生产期17" localSheetId="9">#REF!</definedName>
    <definedName name="生产期19" localSheetId="9">#REF!</definedName>
    <definedName name="生产期2" localSheetId="9">#REF!</definedName>
    <definedName name="生产期20" localSheetId="9">#REF!</definedName>
    <definedName name="生产期3" localSheetId="9">#REF!</definedName>
    <definedName name="生产期4" localSheetId="9">#REF!</definedName>
    <definedName name="生产期5" localSheetId="9">#REF!</definedName>
    <definedName name="生产期6" localSheetId="9">#REF!</definedName>
    <definedName name="生产期7" localSheetId="9">#REF!</definedName>
    <definedName name="生产期8" localSheetId="9">#REF!</definedName>
    <definedName name="生产期9" localSheetId="9">#REF!</definedName>
    <definedName name="是" localSheetId="9">#REF!</definedName>
    <definedName name="说" localSheetId="9">#REF!</definedName>
    <definedName name="四" localSheetId="9">#REF!</definedName>
    <definedName name="体制上解" localSheetId="9">#REF!</definedName>
    <definedName name="为" localSheetId="9">#REF!</definedName>
    <definedName name="我" localSheetId="9">#REF!</definedName>
    <definedName name="五" localSheetId="9">#REF!</definedName>
    <definedName name="전" localSheetId="9">#REF!</definedName>
    <definedName name="주택사업본부" localSheetId="9">#REF!</definedName>
    <definedName name="철구사업본부" localSheetId="9">#REF!</definedName>
    <definedName name="全额差额比例" localSheetId="9">'[1]C01-1'!#REF!</definedName>
    <definedName name="_xlnm.Print_Titles" localSheetId="3">'2026年度本级一般公共预算支出预算功能分类明细表'!$4:$4</definedName>
    <definedName name="A" localSheetId="3">#REF!</definedName>
    <definedName name="aa" localSheetId="3">#REF!</definedName>
    <definedName name="data" localSheetId="3">#REF!</definedName>
    <definedName name="Database" localSheetId="3">#REF!</definedName>
    <definedName name="database2" localSheetId="3">#REF!</definedName>
    <definedName name="database3" localSheetId="3">#REF!</definedName>
    <definedName name="E206." localSheetId="3">#REF!</definedName>
    <definedName name="eee" localSheetId="3">#REF!</definedName>
    <definedName name="gxxe2003" localSheetId="3">'[10]P1012001'!$A$6:$E$117</definedName>
    <definedName name="gxxe20032" localSheetId="3">'[10]P1012001'!$A$6:$E$117</definedName>
    <definedName name="hhhh" localSheetId="3">#REF!</definedName>
    <definedName name="kkkk" localSheetId="3">#REF!</definedName>
    <definedName name="Print_Area_MI" localSheetId="3">#REF!</definedName>
    <definedName name="rrrr" localSheetId="3">#REF!</definedName>
    <definedName name="s" localSheetId="3">#REF!</definedName>
    <definedName name="ss" localSheetId="3">#REF!</definedName>
    <definedName name="ttt" localSheetId="3">#REF!</definedName>
    <definedName name="tttt" localSheetId="3">#REF!</definedName>
    <definedName name="UU" localSheetId="3">#REF!</definedName>
    <definedName name="www" localSheetId="3">#REF!</definedName>
    <definedName name="YY" localSheetId="3">#REF!</definedName>
    <definedName name="yyyy" localSheetId="3">#REF!</definedName>
    <definedName name="不" localSheetId="3">#REF!</definedName>
    <definedName name="大多数" localSheetId="3">[10]XL4Poppy!$A$15</definedName>
    <definedName name="地区名称" localSheetId="3">#REF!</definedName>
    <definedName name="的" localSheetId="3">#REF!</definedName>
    <definedName name="二" localSheetId="3">#REF!</definedName>
    <definedName name="飞过海" localSheetId="3">[10]XL4Poppy!$C$4</definedName>
    <definedName name="福州" localSheetId="3">#REF!</definedName>
    <definedName name="公检法司部门编制数" localSheetId="3">[10]公检法司编制!$E$4:$E$184</definedName>
    <definedName name="汇率" localSheetId="3">#REF!</definedName>
    <definedName name="农林水气" localSheetId="3">[11]D011H403!$A$5:$C$60</definedName>
    <definedName name="农业人口2003年" localSheetId="3">[10]农业人口!$E$4:$E$184</definedName>
    <definedName name="农业用地面积" localSheetId="3">[10]农业用地!$E$4:$E$184</definedName>
    <definedName name="全额差额比例" localSheetId="3">'[10]C01-1'!#REF!</definedName>
    <definedName name="三" localSheetId="3">#REF!</definedName>
    <definedName name="上" localSheetId="3">#REF!</definedName>
    <definedName name="生" localSheetId="3">#REF!</definedName>
    <definedName name="生1" localSheetId="3">#REF!</definedName>
    <definedName name="生2" localSheetId="3">#REF!</definedName>
    <definedName name="生3" localSheetId="3">#REF!</definedName>
    <definedName name="生产列1" localSheetId="3">#REF!</definedName>
    <definedName name="生产列11" localSheetId="3">#REF!</definedName>
    <definedName name="生产列15" localSheetId="3">#REF!</definedName>
    <definedName name="生产列16" localSheetId="3">#REF!</definedName>
    <definedName name="生产列17" localSheetId="3">#REF!</definedName>
    <definedName name="生产列19" localSheetId="3">#REF!</definedName>
    <definedName name="生产列2" localSheetId="3">#REF!</definedName>
    <definedName name="生产列20" localSheetId="3">#REF!</definedName>
    <definedName name="生产列3" localSheetId="3">#REF!</definedName>
    <definedName name="生产列4" localSheetId="3">#REF!</definedName>
    <definedName name="生产列5" localSheetId="3">#REF!</definedName>
    <definedName name="生产列6" localSheetId="3">#REF!</definedName>
    <definedName name="生产列7" localSheetId="3">#REF!</definedName>
    <definedName name="生产列8" localSheetId="3">#REF!</definedName>
    <definedName name="生产列9" localSheetId="3">#REF!</definedName>
    <definedName name="生产期" localSheetId="3">#REF!</definedName>
    <definedName name="生产期1" localSheetId="3">#REF!</definedName>
    <definedName name="生产期11" localSheetId="3">#REF!</definedName>
    <definedName name="生产期123" localSheetId="3">#REF!</definedName>
    <definedName name="生产期15" localSheetId="3">#REF!</definedName>
    <definedName name="生产期16" localSheetId="3">#REF!</definedName>
    <definedName name="生产期17" localSheetId="3">#REF!</definedName>
    <definedName name="生产期19" localSheetId="3">#REF!</definedName>
    <definedName name="生产期2" localSheetId="3">#REF!</definedName>
    <definedName name="生产期20" localSheetId="3">#REF!</definedName>
    <definedName name="生产期3" localSheetId="3">#REF!</definedName>
    <definedName name="生产期4" localSheetId="3">#REF!</definedName>
    <definedName name="生产期5" localSheetId="3">#REF!</definedName>
    <definedName name="生产期6" localSheetId="3">#REF!</definedName>
    <definedName name="生产期7" localSheetId="3">#REF!</definedName>
    <definedName name="生产期8" localSheetId="3">#REF!</definedName>
    <definedName name="生产期9" localSheetId="3">#REF!</definedName>
    <definedName name="是" localSheetId="3">#REF!</definedName>
    <definedName name="说" localSheetId="3">#REF!</definedName>
    <definedName name="四" localSheetId="3">#REF!</definedName>
    <definedName name="体制上解" localSheetId="3">#REF!</definedName>
    <definedName name="为" localSheetId="3">#REF!</definedName>
    <definedName name="位次d" localSheetId="3">[10]四月份月报!#REF!</definedName>
    <definedName name="我" localSheetId="3">#REF!</definedName>
    <definedName name="五" localSheetId="3">#REF!</definedName>
    <definedName name="乡镇个数" localSheetId="3">[10]行政区划!$D$6:$D$184</definedName>
    <definedName name="行政管理部门编制数" localSheetId="3">[10]行政编制!$E$4:$E$184</definedName>
    <definedName name="性别" localSheetId="3">[10]基础编码!$H$2:$H$3</definedName>
    <definedName name="学历" localSheetId="3">[10]基础编码!$S$2:$S$9</definedName>
    <definedName name="支出" localSheetId="3">'[10]P1012001'!$A$6:$E$117</definedName>
    <definedName name="中小学生人数2003年" localSheetId="3">[10]中小学生!$E$4:$E$184</definedName>
    <definedName name="总人口2003年" localSheetId="3">[10]总人口!$E$4:$E$184</definedName>
    <definedName name="전" localSheetId="3">#REF!</definedName>
    <definedName name="주택사업본부" localSheetId="3">#REF!</definedName>
    <definedName name="철구사업본부" localSheetId="3">#REF!</definedName>
    <definedName name="_xlnm.Print_Area" localSheetId="3">'2026年度本级一般公共预算支出预算功能分类明细表'!$A$1:$E$482</definedName>
    <definedName name="A" localSheetId="1">#REF!</definedName>
    <definedName name="aa" localSheetId="1">#REF!</definedName>
    <definedName name="data" localSheetId="1">#REF!</definedName>
    <definedName name="Database" localSheetId="1">#REF!</definedName>
    <definedName name="database2" localSheetId="1">#REF!</definedName>
    <definedName name="database3" localSheetId="1">#REF!</definedName>
    <definedName name="E206." localSheetId="1">#REF!</definedName>
    <definedName name="eee" localSheetId="1">#REF!</definedName>
    <definedName name="gxxe2003" localSheetId="1">'[12]P1012001'!$A$6:$E$117</definedName>
    <definedName name="gxxe20032" localSheetId="1">'[17]P1012001'!$A$6:$E$117</definedName>
    <definedName name="hhhh" localSheetId="1">#REF!</definedName>
    <definedName name="kkkk" localSheetId="1">#REF!</definedName>
    <definedName name="Print_Area_MI" localSheetId="1">#REF!</definedName>
    <definedName name="_xlnm.Print_Titles" localSheetId="1">'2026年度一般公共预算收入预算表'!$4:$4</definedName>
    <definedName name="rrrr" localSheetId="1">#REF!</definedName>
    <definedName name="s" localSheetId="1">#REF!</definedName>
    <definedName name="ss" localSheetId="1">#REF!</definedName>
    <definedName name="ttt" localSheetId="1">#REF!</definedName>
    <definedName name="tttt" localSheetId="1">#REF!</definedName>
    <definedName name="UU" localSheetId="1">#REF!</definedName>
    <definedName name="www" localSheetId="1">#REF!</definedName>
    <definedName name="YY" localSheetId="1">#REF!</definedName>
    <definedName name="yyyy" localSheetId="1">#REF!</definedName>
    <definedName name="不" localSheetId="1">#REF!</definedName>
    <definedName name="大多数" localSheetId="1">[13]XL4Poppy!$A$15</definedName>
    <definedName name="地区名称" localSheetId="1">#REF!</definedName>
    <definedName name="的" localSheetId="1">#REF!</definedName>
    <definedName name="二" localSheetId="1">#REF!</definedName>
    <definedName name="飞过海" localSheetId="1">[13]XL4Poppy!$C$4</definedName>
    <definedName name="福州" localSheetId="1">#REF!</definedName>
    <definedName name="公检法司部门编制数" localSheetId="1">[12]公检法司编制!$E$4:$E$184</definedName>
    <definedName name="汇率" localSheetId="1">#REF!</definedName>
    <definedName name="农林水气" localSheetId="1">[14]D011H403!$A$5:$C$60</definedName>
    <definedName name="农业人口2003年" localSheetId="1">[12]农业人口!$E$4:$E$184</definedName>
    <definedName name="农业用地面积" localSheetId="1">[12]农业用地!$E$4:$E$184</definedName>
    <definedName name="全额差额比例" localSheetId="1">'[12]C01-1'!#REF!</definedName>
    <definedName name="三" localSheetId="1">#REF!</definedName>
    <definedName name="上" localSheetId="1">#REF!</definedName>
    <definedName name="生" localSheetId="1">#REF!</definedName>
    <definedName name="生1" localSheetId="1">#REF!</definedName>
    <definedName name="生2" localSheetId="1">#REF!</definedName>
    <definedName name="生3" localSheetId="1">#REF!</definedName>
    <definedName name="生产列1" localSheetId="1">#REF!</definedName>
    <definedName name="生产列11" localSheetId="1">#REF!</definedName>
    <definedName name="生产列15" localSheetId="1">#REF!</definedName>
    <definedName name="生产列16" localSheetId="1">#REF!</definedName>
    <definedName name="生产列17" localSheetId="1">#REF!</definedName>
    <definedName name="生产列19" localSheetId="1">#REF!</definedName>
    <definedName name="生产列2" localSheetId="1">#REF!</definedName>
    <definedName name="生产列20" localSheetId="1">#REF!</definedName>
    <definedName name="生产列3" localSheetId="1">#REF!</definedName>
    <definedName name="生产列4" localSheetId="1">#REF!</definedName>
    <definedName name="生产列5" localSheetId="1">#REF!</definedName>
    <definedName name="生产列6" localSheetId="1">#REF!</definedName>
    <definedName name="生产列7" localSheetId="1">#REF!</definedName>
    <definedName name="生产列8" localSheetId="1">#REF!</definedName>
    <definedName name="生产列9" localSheetId="1">#REF!</definedName>
    <definedName name="生产期" localSheetId="1">#REF!</definedName>
    <definedName name="生产期1" localSheetId="1">#REF!</definedName>
    <definedName name="生产期11" localSheetId="1">#REF!</definedName>
    <definedName name="生产期123" localSheetId="1">#REF!</definedName>
    <definedName name="生产期15" localSheetId="1">#REF!</definedName>
    <definedName name="生产期16" localSheetId="1">#REF!</definedName>
    <definedName name="生产期17" localSheetId="1">#REF!</definedName>
    <definedName name="生产期19" localSheetId="1">#REF!</definedName>
    <definedName name="生产期2" localSheetId="1">#REF!</definedName>
    <definedName name="生产期20" localSheetId="1">#REF!</definedName>
    <definedName name="生产期3" localSheetId="1">#REF!</definedName>
    <definedName name="生产期4" localSheetId="1">#REF!</definedName>
    <definedName name="生产期5" localSheetId="1">#REF!</definedName>
    <definedName name="生产期6" localSheetId="1">#REF!</definedName>
    <definedName name="生产期7" localSheetId="1">#REF!</definedName>
    <definedName name="生产期8" localSheetId="1">#REF!</definedName>
    <definedName name="生产期9" localSheetId="1">#REF!</definedName>
    <definedName name="是" localSheetId="1">#REF!</definedName>
    <definedName name="说" localSheetId="1">#REF!</definedName>
    <definedName name="四" localSheetId="1">#REF!</definedName>
    <definedName name="体制上解" localSheetId="1">#REF!</definedName>
    <definedName name="为" localSheetId="1">#REF!</definedName>
    <definedName name="位次d" localSheetId="1">[15]四月份月报!#REF!</definedName>
    <definedName name="我" localSheetId="1">#REF!</definedName>
    <definedName name="五" localSheetId="1">#REF!</definedName>
    <definedName name="乡镇个数" localSheetId="1">[12]行政区划!$D$6:$D$184</definedName>
    <definedName name="行政管理部门编制数" localSheetId="1">[12]行政编制!$E$4:$E$184</definedName>
    <definedName name="性别" localSheetId="1">[16]基础编码!$H$2:$H$3</definedName>
    <definedName name="学历" localSheetId="1">[16]基础编码!$S$2:$S$9</definedName>
    <definedName name="支出" localSheetId="1">'[17]P1012001'!$A$6:$E$117</definedName>
    <definedName name="中小学生人数2003年" localSheetId="1">[12]中小学生!$E$4:$E$184</definedName>
    <definedName name="总人口2003年" localSheetId="1">[12]总人口!$E$4:$E$184</definedName>
    <definedName name="전" localSheetId="1">#REF!</definedName>
    <definedName name="주택사업본부" localSheetId="1">#REF!</definedName>
    <definedName name="철구사업본부" localSheetId="1">#REF!</definedName>
    <definedName name="_xlnm.Print_Area" localSheetId="1">'2026年度一般公共预算收入预算表'!$A$1:$F$48</definedName>
    <definedName name="A" localSheetId="6">#REF!</definedName>
    <definedName name="aa" localSheetId="6">#REF!</definedName>
    <definedName name="data" localSheetId="6">#REF!</definedName>
    <definedName name="Database" localSheetId="6">#REF!</definedName>
    <definedName name="database2" localSheetId="6">#REF!</definedName>
    <definedName name="database3" localSheetId="6">#REF!</definedName>
    <definedName name="E206." localSheetId="6">#REF!</definedName>
    <definedName name="eee" localSheetId="6">#REF!</definedName>
    <definedName name="gxxe2003" localSheetId="6">'[24]P1012001'!$A$6:$E$117</definedName>
    <definedName name="gxxe20032" localSheetId="6">'[23]P1012001'!$A$6:$E$117</definedName>
    <definedName name="hhhh" localSheetId="6">#REF!</definedName>
    <definedName name="kkkk" localSheetId="6">#REF!</definedName>
    <definedName name="Print_Area_MI" localSheetId="6">#REF!</definedName>
    <definedName name="rrrr" localSheetId="6">#REF!</definedName>
    <definedName name="s" localSheetId="6">#REF!</definedName>
    <definedName name="ss" localSheetId="6">#REF!</definedName>
    <definedName name="ttt" localSheetId="6">#REF!</definedName>
    <definedName name="tttt" localSheetId="6">#REF!</definedName>
    <definedName name="UU" localSheetId="6">#REF!</definedName>
    <definedName name="www" localSheetId="6">#REF!</definedName>
    <definedName name="YY" localSheetId="6">#REF!</definedName>
    <definedName name="yyyy" localSheetId="6">#REF!</definedName>
    <definedName name="不" localSheetId="6">#REF!</definedName>
    <definedName name="大多数" localSheetId="6">[25]XL4Poppy!$A$15</definedName>
    <definedName name="地区名称" localSheetId="6">#REF!</definedName>
    <definedName name="的" localSheetId="6">#REF!</definedName>
    <definedName name="二" localSheetId="6">#REF!</definedName>
    <definedName name="飞过海" localSheetId="6">[26]XL4Poppy!$C$4</definedName>
    <definedName name="福州" localSheetId="6">#REF!</definedName>
    <definedName name="公检法司部门编制数" localSheetId="6">[27]公检法司编制!$E$4:$E$184</definedName>
    <definedName name="汇率" localSheetId="6">#REF!</definedName>
    <definedName name="农林水气" localSheetId="6">[28]D011H403!$A$5:$C$60</definedName>
    <definedName name="农业人口2003年" localSheetId="6">[29]农业人口!$E$4:$E$184</definedName>
    <definedName name="农业用地面积" localSheetId="6">[30]农业用地!$E$4:$E$184</definedName>
    <definedName name="全额差额比例" localSheetId="6">'[31]C01-1'!#REF!</definedName>
    <definedName name="三" localSheetId="6">#REF!</definedName>
    <definedName name="上" localSheetId="6">#REF!</definedName>
    <definedName name="生" localSheetId="6">#REF!</definedName>
    <definedName name="生1" localSheetId="6">#REF!</definedName>
    <definedName name="生2" localSheetId="6">#REF!</definedName>
    <definedName name="生3" localSheetId="6">#REF!</definedName>
    <definedName name="生产列1" localSheetId="6">#REF!</definedName>
    <definedName name="生产列11" localSheetId="6">#REF!</definedName>
    <definedName name="生产列15" localSheetId="6">#REF!</definedName>
    <definedName name="生产列16" localSheetId="6">#REF!</definedName>
    <definedName name="生产列17" localSheetId="6">#REF!</definedName>
    <definedName name="生产列19" localSheetId="6">#REF!</definedName>
    <definedName name="生产列2" localSheetId="6">#REF!</definedName>
    <definedName name="生产列20" localSheetId="6">#REF!</definedName>
    <definedName name="生产列3" localSheetId="6">#REF!</definedName>
    <definedName name="生产列4" localSheetId="6">#REF!</definedName>
    <definedName name="生产列5" localSheetId="6">#REF!</definedName>
    <definedName name="生产列6" localSheetId="6">#REF!</definedName>
    <definedName name="生产列7" localSheetId="6">#REF!</definedName>
    <definedName name="生产列8" localSheetId="6">#REF!</definedName>
    <definedName name="生产列9" localSheetId="6">#REF!</definedName>
    <definedName name="生产期" localSheetId="6">#REF!</definedName>
    <definedName name="生产期1" localSheetId="6">#REF!</definedName>
    <definedName name="生产期11" localSheetId="6">#REF!</definedName>
    <definedName name="生产期123" localSheetId="6">#REF!</definedName>
    <definedName name="生产期15" localSheetId="6">#REF!</definedName>
    <definedName name="生产期16" localSheetId="6">#REF!</definedName>
    <definedName name="生产期17" localSheetId="6">#REF!</definedName>
    <definedName name="生产期19" localSheetId="6">#REF!</definedName>
    <definedName name="生产期2" localSheetId="6">#REF!</definedName>
    <definedName name="生产期20" localSheetId="6">#REF!</definedName>
    <definedName name="生产期3" localSheetId="6">#REF!</definedName>
    <definedName name="生产期4" localSheetId="6">#REF!</definedName>
    <definedName name="生产期5" localSheetId="6">#REF!</definedName>
    <definedName name="生产期6" localSheetId="6">#REF!</definedName>
    <definedName name="生产期7" localSheetId="6">#REF!</definedName>
    <definedName name="生产期8" localSheetId="6">#REF!</definedName>
    <definedName name="生产期9" localSheetId="6">#REF!</definedName>
    <definedName name="是" localSheetId="6">#REF!</definedName>
    <definedName name="说" localSheetId="6">#REF!</definedName>
    <definedName name="四" localSheetId="6">#REF!</definedName>
    <definedName name="体制上解" localSheetId="6">#REF!</definedName>
    <definedName name="为" localSheetId="6">#REF!</definedName>
    <definedName name="位次d" localSheetId="6">[32]四月份月报!#REF!</definedName>
    <definedName name="我" localSheetId="6">#REF!</definedName>
    <definedName name="五" localSheetId="6">#REF!</definedName>
    <definedName name="乡镇个数" localSheetId="6">[33]行政区划!$D$6:$D$184</definedName>
    <definedName name="行政管理部门编制数" localSheetId="6">[27]行政编制!$E$4:$E$184</definedName>
    <definedName name="性别" localSheetId="6">[34]基础编码!$H$2:$H$3</definedName>
    <definedName name="学历" localSheetId="6">[34]基础编码!$S$2:$S$9</definedName>
    <definedName name="支出" localSheetId="6">'[35]P1012001'!$A$6:$E$117</definedName>
    <definedName name="中小学生人数2003年" localSheetId="6">[36]中小学生!$E$4:$E$184</definedName>
    <definedName name="总人口2003年" localSheetId="6">[37]总人口!$E$4:$E$184</definedName>
    <definedName name="전" localSheetId="6">#REF!</definedName>
    <definedName name="주택사업본부" localSheetId="6">#REF!</definedName>
    <definedName name="철구사업본부" localSheetId="6">#REF!</definedName>
    <definedName name="A" localSheetId="8">#REF!</definedName>
    <definedName name="aa" localSheetId="8">#REF!</definedName>
    <definedName name="data" localSheetId="8">#REF!</definedName>
    <definedName name="Database" localSheetId="8" hidden="1">#REF!</definedName>
    <definedName name="database2" localSheetId="8">#REF!</definedName>
    <definedName name="database3" localSheetId="8">#REF!</definedName>
    <definedName name="E206." localSheetId="8">#REF!</definedName>
    <definedName name="eee" localSheetId="8">#REF!</definedName>
    <definedName name="gxxe2003" localSheetId="8">'[24]P1012001'!$A$6:$E$117</definedName>
    <definedName name="gxxe20032" localSheetId="8">'[23]P1012001'!$A$6:$E$117</definedName>
    <definedName name="hhhh" localSheetId="8">#REF!</definedName>
    <definedName name="kkkk" localSheetId="8">#REF!</definedName>
    <definedName name="Print_Area_MI" localSheetId="8">#REF!</definedName>
    <definedName name="rrrr" localSheetId="8">#REF!</definedName>
    <definedName name="s" localSheetId="8">#REF!</definedName>
    <definedName name="ss" localSheetId="8">#REF!</definedName>
    <definedName name="ttt" localSheetId="8">#REF!</definedName>
    <definedName name="tttt" localSheetId="8">#REF!</definedName>
    <definedName name="UU" localSheetId="8">#REF!</definedName>
    <definedName name="www" localSheetId="8">#REF!</definedName>
    <definedName name="YY" localSheetId="8">#REF!</definedName>
    <definedName name="yyyy" localSheetId="8">#REF!</definedName>
    <definedName name="不" localSheetId="8">#REF!</definedName>
    <definedName name="大多数" localSheetId="8">[25]XL4Poppy!$A$15</definedName>
    <definedName name="地区名称" localSheetId="8">#REF!</definedName>
    <definedName name="的" localSheetId="8">#REF!</definedName>
    <definedName name="二" localSheetId="8">#REF!</definedName>
    <definedName name="飞过海" localSheetId="8">[26]XL4Poppy!$C$4</definedName>
    <definedName name="福州" localSheetId="8">#REF!</definedName>
    <definedName name="公检法司部门编制数" localSheetId="8">[27]公检法司编制!$E$4:$E$184</definedName>
    <definedName name="汇率" localSheetId="8">#REF!</definedName>
    <definedName name="农林水气" localSheetId="8">[28]D011H403!$A$5:$C$60</definedName>
    <definedName name="农业人口2003年" localSheetId="8">[29]农业人口!$E$4:$E$184</definedName>
    <definedName name="农业用地面积" localSheetId="8">[30]农业用地!$E$4:$E$184</definedName>
    <definedName name="全额差额比例" localSheetId="8">'[31]C01-1'!#REF!</definedName>
    <definedName name="三" localSheetId="8">#REF!</definedName>
    <definedName name="上" localSheetId="8">#REF!</definedName>
    <definedName name="生" localSheetId="8">#REF!</definedName>
    <definedName name="生1" localSheetId="8">#REF!</definedName>
    <definedName name="生2" localSheetId="8">#REF!</definedName>
    <definedName name="生3" localSheetId="8">#REF!</definedName>
    <definedName name="生产列1" localSheetId="8">#REF!</definedName>
    <definedName name="生产列11" localSheetId="8">#REF!</definedName>
    <definedName name="生产列15" localSheetId="8">#REF!</definedName>
    <definedName name="生产列16" localSheetId="8">#REF!</definedName>
    <definedName name="生产列17" localSheetId="8">#REF!</definedName>
    <definedName name="生产列19" localSheetId="8">#REF!</definedName>
    <definedName name="生产列2" localSheetId="8">#REF!</definedName>
    <definedName name="生产列20" localSheetId="8">#REF!</definedName>
    <definedName name="生产列3" localSheetId="8">#REF!</definedName>
    <definedName name="生产列4" localSheetId="8">#REF!</definedName>
    <definedName name="生产列5" localSheetId="8">#REF!</definedName>
    <definedName name="生产列6" localSheetId="8">#REF!</definedName>
    <definedName name="生产列7" localSheetId="8">#REF!</definedName>
    <definedName name="生产列8" localSheetId="8">#REF!</definedName>
    <definedName name="生产列9" localSheetId="8">#REF!</definedName>
    <definedName name="生产期" localSheetId="8">#REF!</definedName>
    <definedName name="生产期1" localSheetId="8">#REF!</definedName>
    <definedName name="生产期11" localSheetId="8">#REF!</definedName>
    <definedName name="生产期123" localSheetId="8">#REF!</definedName>
    <definedName name="生产期15" localSheetId="8">#REF!</definedName>
    <definedName name="生产期16" localSheetId="8">#REF!</definedName>
    <definedName name="生产期17" localSheetId="8">#REF!</definedName>
    <definedName name="生产期19" localSheetId="8">#REF!</definedName>
    <definedName name="生产期2" localSheetId="8">#REF!</definedName>
    <definedName name="生产期20" localSheetId="8">#REF!</definedName>
    <definedName name="生产期3" localSheetId="8">#REF!</definedName>
    <definedName name="生产期4" localSheetId="8">#REF!</definedName>
    <definedName name="生产期5" localSheetId="8">#REF!</definedName>
    <definedName name="生产期6" localSheetId="8">#REF!</definedName>
    <definedName name="生产期7" localSheetId="8">#REF!</definedName>
    <definedName name="生产期8" localSheetId="8">#REF!</definedName>
    <definedName name="生产期9" localSheetId="8">#REF!</definedName>
    <definedName name="是" localSheetId="8">#REF!</definedName>
    <definedName name="说" localSheetId="8">#REF!</definedName>
    <definedName name="四" localSheetId="8">#REF!</definedName>
    <definedName name="体制上解" localSheetId="8">#REF!</definedName>
    <definedName name="为" localSheetId="8">#REF!</definedName>
    <definedName name="位次d" localSheetId="8">[32]四月份月报!#REF!</definedName>
    <definedName name="我" localSheetId="8">#REF!</definedName>
    <definedName name="五" localSheetId="8">#REF!</definedName>
    <definedName name="乡镇个数" localSheetId="8">[33]行政区划!$D$6:$D$184</definedName>
    <definedName name="行政管理部门编制数" localSheetId="8">[27]行政编制!$E$4:$E$184</definedName>
    <definedName name="性别" localSheetId="8">[34]基础编码!$H$2:$H$3</definedName>
    <definedName name="学历" localSheetId="8">[34]基础编码!$S$2:$S$9</definedName>
    <definedName name="支出" localSheetId="8">'[35]P1012001'!$A$6:$E$117</definedName>
    <definedName name="中小学生人数2003年" localSheetId="8">[36]中小学生!$E$4:$E$184</definedName>
    <definedName name="总人口2003年" localSheetId="8">[37]总人口!$E$4:$E$184</definedName>
    <definedName name="전" localSheetId="8">#REF!</definedName>
    <definedName name="주택사업본부" localSheetId="8">#REF!</definedName>
    <definedName name="철구사업본부" localSheetId="8">#REF!</definedName>
    <definedName name="A" localSheetId="7">#REF!</definedName>
    <definedName name="aa" localSheetId="7">#REF!</definedName>
    <definedName name="data" localSheetId="7">#REF!</definedName>
    <definedName name="Database" localSheetId="7">#REF!</definedName>
    <definedName name="database2" localSheetId="7">#REF!</definedName>
    <definedName name="database3" localSheetId="7">#REF!</definedName>
    <definedName name="E206." localSheetId="7">#REF!</definedName>
    <definedName name="eee" localSheetId="7">#REF!</definedName>
    <definedName name="gxxe2003" localSheetId="7">'[24]P1012001'!$A$6:$E$117</definedName>
    <definedName name="gxxe20032" localSheetId="7">'[23]P1012001'!$A$6:$E$117</definedName>
    <definedName name="hhhh" localSheetId="7">#REF!</definedName>
    <definedName name="kkkk" localSheetId="7">#REF!</definedName>
    <definedName name="Print_Area_MI" localSheetId="7">#REF!</definedName>
    <definedName name="rrrr" localSheetId="7">#REF!</definedName>
    <definedName name="s" localSheetId="7">#REF!</definedName>
    <definedName name="ss" localSheetId="7">#REF!</definedName>
    <definedName name="ttt" localSheetId="7">#REF!</definedName>
    <definedName name="tttt" localSheetId="7">#REF!</definedName>
    <definedName name="UU" localSheetId="7">#REF!</definedName>
    <definedName name="www" localSheetId="7">#REF!</definedName>
    <definedName name="YY" localSheetId="7">#REF!</definedName>
    <definedName name="yyyy" localSheetId="7">#REF!</definedName>
    <definedName name="不" localSheetId="7">#REF!</definedName>
    <definedName name="大多数" localSheetId="7">[25]XL4Poppy!$A$15</definedName>
    <definedName name="地区名称" localSheetId="7">#REF!</definedName>
    <definedName name="的" localSheetId="7">#REF!</definedName>
    <definedName name="二" localSheetId="7">#REF!</definedName>
    <definedName name="飞过海" localSheetId="7">[26]XL4Poppy!$C$4</definedName>
    <definedName name="福州" localSheetId="7">#REF!</definedName>
    <definedName name="公检法司部门编制数" localSheetId="7">[27]公检法司编制!$E$4:$E$184</definedName>
    <definedName name="汇率" localSheetId="7">#REF!</definedName>
    <definedName name="农林水气" localSheetId="7">[28]D011H403!$A$5:$C$60</definedName>
    <definedName name="农业人口2003年" localSheetId="7">[29]农业人口!$E$4:$E$184</definedName>
    <definedName name="农业用地面积" localSheetId="7">[30]农业用地!$E$4:$E$184</definedName>
    <definedName name="全额差额比例" localSheetId="7">'[31]C01-1'!#REF!</definedName>
    <definedName name="三" localSheetId="7">#REF!</definedName>
    <definedName name="上" localSheetId="7">#REF!</definedName>
    <definedName name="生" localSheetId="7">#REF!</definedName>
    <definedName name="生1" localSheetId="7">#REF!</definedName>
    <definedName name="生2" localSheetId="7">#REF!</definedName>
    <definedName name="生3" localSheetId="7">#REF!</definedName>
    <definedName name="生产列1" localSheetId="7">#REF!</definedName>
    <definedName name="生产列11" localSheetId="7">#REF!</definedName>
    <definedName name="生产列15" localSheetId="7">#REF!</definedName>
    <definedName name="生产列16" localSheetId="7">#REF!</definedName>
    <definedName name="生产列17" localSheetId="7">#REF!</definedName>
    <definedName name="生产列19" localSheetId="7">#REF!</definedName>
    <definedName name="生产列2" localSheetId="7">#REF!</definedName>
    <definedName name="生产列20" localSheetId="7">#REF!</definedName>
    <definedName name="生产列3" localSheetId="7">#REF!</definedName>
    <definedName name="生产列4" localSheetId="7">#REF!</definedName>
    <definedName name="生产列5" localSheetId="7">#REF!</definedName>
    <definedName name="生产列6" localSheetId="7">#REF!</definedName>
    <definedName name="生产列7" localSheetId="7">#REF!</definedName>
    <definedName name="生产列8" localSheetId="7">#REF!</definedName>
    <definedName name="生产列9" localSheetId="7">#REF!</definedName>
    <definedName name="生产期" localSheetId="7">#REF!</definedName>
    <definedName name="生产期1" localSheetId="7">#REF!</definedName>
    <definedName name="生产期11" localSheetId="7">#REF!</definedName>
    <definedName name="生产期123" localSheetId="7">#REF!</definedName>
    <definedName name="生产期15" localSheetId="7">#REF!</definedName>
    <definedName name="生产期16" localSheetId="7">#REF!</definedName>
    <definedName name="生产期17" localSheetId="7">#REF!</definedName>
    <definedName name="生产期19" localSheetId="7">#REF!</definedName>
    <definedName name="生产期2" localSheetId="7">#REF!</definedName>
    <definedName name="生产期20" localSheetId="7">#REF!</definedName>
    <definedName name="生产期3" localSheetId="7">#REF!</definedName>
    <definedName name="生产期4" localSheetId="7">#REF!</definedName>
    <definedName name="生产期5" localSheetId="7">#REF!</definedName>
    <definedName name="生产期6" localSheetId="7">#REF!</definedName>
    <definedName name="生产期7" localSheetId="7">#REF!</definedName>
    <definedName name="生产期8" localSheetId="7">#REF!</definedName>
    <definedName name="生产期9" localSheetId="7">#REF!</definedName>
    <definedName name="是" localSheetId="7">#REF!</definedName>
    <definedName name="说" localSheetId="7">#REF!</definedName>
    <definedName name="四" localSheetId="7">#REF!</definedName>
    <definedName name="体制上解" localSheetId="7">#REF!</definedName>
    <definedName name="为" localSheetId="7">#REF!</definedName>
    <definedName name="位次d" localSheetId="7">[32]四月份月报!#REF!</definedName>
    <definedName name="我" localSheetId="7">#REF!</definedName>
    <definedName name="五" localSheetId="7">#REF!</definedName>
    <definedName name="乡镇个数" localSheetId="7">[33]行政区划!$D$6:$D$184</definedName>
    <definedName name="行政管理部门编制数" localSheetId="7">[27]行政编制!$E$4:$E$184</definedName>
    <definedName name="性别" localSheetId="7">[34]基础编码!$H$2:$H$3</definedName>
    <definedName name="学历" localSheetId="7">[34]基础编码!$S$2:$S$9</definedName>
    <definedName name="支出" localSheetId="7">'[35]P1012001'!$A$6:$E$117</definedName>
    <definedName name="中小学生人数2003年" localSheetId="7">[36]中小学生!$E$4:$E$184</definedName>
    <definedName name="总人口2003年" localSheetId="7">[37]总人口!$E$4:$E$184</definedName>
    <definedName name="전" localSheetId="7">#REF!</definedName>
    <definedName name="주택사업본부" localSheetId="7">#REF!</definedName>
    <definedName name="철구사업본부" localSheetId="7">#REF!</definedName>
    <definedName name="A" localSheetId="0">#REF!</definedName>
    <definedName name="aa" localSheetId="0">#REF!</definedName>
    <definedName name="data" localSheetId="0">#REF!</definedName>
    <definedName name="Database" localSheetId="0">#REF!</definedName>
    <definedName name="database2" localSheetId="0">#REF!</definedName>
    <definedName name="database3" localSheetId="0">#REF!</definedName>
    <definedName name="E206." localSheetId="0">#REF!</definedName>
    <definedName name="eee" localSheetId="0">#REF!</definedName>
    <definedName name="gxxe2003" localSheetId="0">'[18]P1012001'!$A$6:$E$117</definedName>
    <definedName name="gxxe20032" localSheetId="0">'[18]P1012001'!$A$6:$E$117</definedName>
    <definedName name="hhhh" localSheetId="0">#REF!</definedName>
    <definedName name="HTML_Control" localSheetId="0" hidden="1">{"'现金流量表（全部投资）'!$B$4:$P$23"}</definedName>
    <definedName name="kkkk" localSheetId="0">#REF!</definedName>
    <definedName name="Print_Area_MI" localSheetId="0">#REF!</definedName>
    <definedName name="rrrr" localSheetId="0">#REF!</definedName>
    <definedName name="s" localSheetId="0">#REF!</definedName>
    <definedName name="ss" localSheetId="0">#REF!</definedName>
    <definedName name="ttt" localSheetId="0">#REF!</definedName>
    <definedName name="tttt" localSheetId="0">#REF!</definedName>
    <definedName name="UU" localSheetId="0">#REF!</definedName>
    <definedName name="www" localSheetId="0">#REF!</definedName>
    <definedName name="YY" localSheetId="0">#REF!</definedName>
    <definedName name="yyyy" localSheetId="0">#REF!</definedName>
    <definedName name="不" localSheetId="0">#REF!</definedName>
    <definedName name="大多数" localSheetId="0">[20]XL4Poppy!$A$15</definedName>
    <definedName name="地区名称" localSheetId="0">[21]封面!#REF!</definedName>
    <definedName name="的" localSheetId="0">#REF!</definedName>
    <definedName name="二" localSheetId="0">#REF!</definedName>
    <definedName name="飞过海" localSheetId="0">[20]XL4Poppy!$C$4</definedName>
    <definedName name="福州" localSheetId="0">#REF!</definedName>
    <definedName name="负债2" localSheetId="0">#REF!</definedName>
    <definedName name="公检法司部门编制数" localSheetId="0">[19]公检法司编制!$E$4:$E$184</definedName>
    <definedName name="汇率" localSheetId="0">#REF!</definedName>
    <definedName name="农林水气" localSheetId="0">[22]D011H403!$A$5:$C$60</definedName>
    <definedName name="农业人口2003年" localSheetId="0">[19]农业人口!$E$4:$E$184</definedName>
    <definedName name="农业用地面积" localSheetId="0">[19]农业用地!$E$4:$E$184</definedName>
    <definedName name="全额差额比例" localSheetId="0">'[18]C01-1'!#REF!</definedName>
    <definedName name="三" localSheetId="0">#REF!</definedName>
    <definedName name="上" localSheetId="0">#REF!</definedName>
    <definedName name="生" localSheetId="0">#REF!</definedName>
    <definedName name="生1" localSheetId="0">#REF!</definedName>
    <definedName name="生2" localSheetId="0">#REF!</definedName>
    <definedName name="生3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是" localSheetId="0">#REF!</definedName>
    <definedName name="说" localSheetId="0">#REF!</definedName>
    <definedName name="四" localSheetId="0">#REF!</definedName>
    <definedName name="体制上解" localSheetId="0">#REF!</definedName>
    <definedName name="为" localSheetId="0">#REF!</definedName>
    <definedName name="位次d" localSheetId="0">[21]四月份月报!#REF!</definedName>
    <definedName name="我" localSheetId="0">#REF!</definedName>
    <definedName name="五" localSheetId="0">#REF!</definedName>
    <definedName name="乡镇个数" localSheetId="0">[19]行政区划!$D$6:$D$184</definedName>
    <definedName name="行政管理部门编制数" localSheetId="0">[19]行政编制!$E$4:$E$184</definedName>
    <definedName name="性别" localSheetId="0">[21]基础编码!$H$2:$H$3</definedName>
    <definedName name="学历" localSheetId="0">[21]基础编码!$S$2:$S$9</definedName>
    <definedName name="一" localSheetId="0">#REF!</definedName>
    <definedName name="一一一一一一" localSheetId="0">#REF!</definedName>
    <definedName name="支出" localSheetId="0">'[18]P1012001'!$A$6:$E$117</definedName>
    <definedName name="中小学生人数2003年" localSheetId="0">[19]中小学生!$E$4:$E$184</definedName>
    <definedName name="总人口2003年" localSheetId="0">[19]总人口!$E$4:$E$184</definedName>
    <definedName name="전" localSheetId="0">#REF!</definedName>
    <definedName name="주택사업본부" localSheetId="0">#REF!</definedName>
    <definedName name="철구사업본부" localSheetId="0">#REF!</definedName>
    <definedName name="A" localSheetId="5">#REF!</definedName>
    <definedName name="aa" localSheetId="5">#REF!</definedName>
    <definedName name="data" localSheetId="5">#REF!</definedName>
    <definedName name="E206." localSheetId="5">#REF!</definedName>
    <definedName name="eee" localSheetId="5">#REF!</definedName>
    <definedName name="gxxe20032" localSheetId="5">'[40]P1012001'!$A$6:$E$117</definedName>
    <definedName name="Print_Area_MI" localSheetId="5">#REF!</definedName>
    <definedName name="rrrr" localSheetId="5">#REF!</definedName>
    <definedName name="s" localSheetId="5">#REF!</definedName>
    <definedName name="ss" localSheetId="5">#REF!</definedName>
    <definedName name="ttt" localSheetId="5">#REF!</definedName>
    <definedName name="tttt" localSheetId="5">#REF!</definedName>
    <definedName name="www" localSheetId="5">#REF!</definedName>
    <definedName name="yyyy" localSheetId="5">#REF!</definedName>
    <definedName name="不" localSheetId="5">#REF!</definedName>
    <definedName name="大多数" localSheetId="5">[41]XL4Poppy!$A$15</definedName>
    <definedName name="的" localSheetId="5">#REF!</definedName>
    <definedName name="二" localSheetId="5">#REF!</definedName>
    <definedName name="飞过海" localSheetId="5">[41]XL4Poppy!$C$4</definedName>
    <definedName name="公检法司部门编制数" localSheetId="5">[41]公检法司编制!$E$4:$E$184</definedName>
    <definedName name="农林水气" localSheetId="5">[42]D011H403!$A$5:$C$60</definedName>
    <definedName name="农业人口2003年" localSheetId="5">[41]农业人口!$E$4:$E$184</definedName>
    <definedName name="农业用地面积" localSheetId="5">[41]农业用地!$E$4:$E$184</definedName>
    <definedName name="三" localSheetId="5">#REF!</definedName>
    <definedName name="上" localSheetId="5">#REF!</definedName>
    <definedName name="生" localSheetId="5">#REF!</definedName>
    <definedName name="生1" localSheetId="5">#REF!</definedName>
    <definedName name="生2" localSheetId="5">#REF!</definedName>
    <definedName name="生3" localSheetId="5">#REF!</definedName>
    <definedName name="生产期123" localSheetId="5">#REF!</definedName>
    <definedName name="是" localSheetId="5">#REF!</definedName>
    <definedName name="说" localSheetId="5">#REF!</definedName>
    <definedName name="四" localSheetId="5">#REF!</definedName>
    <definedName name="为" localSheetId="5">#REF!</definedName>
    <definedName name="位次d" localSheetId="5">[41]四月份月报!#REF!</definedName>
    <definedName name="我" localSheetId="5">#REF!</definedName>
    <definedName name="五" localSheetId="5">#REF!</definedName>
    <definedName name="乡镇个数" localSheetId="5">[41]行政区划!$D$6:$D$184</definedName>
    <definedName name="行政管理部门编制数" localSheetId="5">[41]行政编制!$E$4:$E$184</definedName>
    <definedName name="性别" localSheetId="5">[41]基础编码!$H$2:$H$3</definedName>
    <definedName name="学历" localSheetId="5">[41]基础编码!$S$2:$S$9</definedName>
    <definedName name="支出" localSheetId="5">'[40]P1012001'!$A$6:$E$117</definedName>
    <definedName name="中小学生人数2003年" localSheetId="5">[41]中小学生!$E$4:$E$184</definedName>
    <definedName name="总人口2003年" localSheetId="5">[41]总人口!$E$4:$E$184</definedName>
    <definedName name="전" localSheetId="5">#REF!</definedName>
    <definedName name="주택사업본부" localSheetId="5">#REF!</definedName>
    <definedName name="철구사업본부" localSheetId="5">#REF!</definedName>
    <definedName name="Database" localSheetId="5">#REF!</definedName>
    <definedName name="database2" localSheetId="5">#REF!</definedName>
    <definedName name="database3" localSheetId="5">#REF!</definedName>
    <definedName name="gxxe2003" localSheetId="5">'[43]P1012001'!$A$6:$E$117</definedName>
    <definedName name="hhhh" localSheetId="5">#REF!</definedName>
    <definedName name="kkkk" localSheetId="5">#REF!</definedName>
    <definedName name="_xlnm.Print_Titles" localSheetId="5">'2026年度本级一般公共预算基本支出经济分类情况表'!$2:$4</definedName>
    <definedName name="UU" localSheetId="5">#REF!</definedName>
    <definedName name="YY" localSheetId="5">#REF!</definedName>
    <definedName name="地区名称" localSheetId="5">#REF!</definedName>
    <definedName name="福州" localSheetId="5">#REF!</definedName>
    <definedName name="汇率" localSheetId="5">#REF!</definedName>
    <definedName name="全额差额比例" localSheetId="5">'[44]C01-1'!#REF!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体制上解" localSheetId="5">#REF!</definedName>
    <definedName name="A" localSheetId="11">#REF!</definedName>
    <definedName name="aa" localSheetId="11">#REF!</definedName>
    <definedName name="data" localSheetId="11">#REF!</definedName>
    <definedName name="Database" localSheetId="11">#REF!</definedName>
    <definedName name="database2" localSheetId="11">#REF!</definedName>
    <definedName name="database3" localSheetId="11">#REF!</definedName>
    <definedName name="E206." localSheetId="11">#REF!</definedName>
    <definedName name="eee" localSheetId="11">#REF!</definedName>
    <definedName name="gxxe2003" localSheetId="11">'[24]P1012001'!$A$6:$E$117</definedName>
    <definedName name="gxxe20032" localSheetId="11">'[23]P1012001'!$A$6:$E$117</definedName>
    <definedName name="hhhh" localSheetId="11">#REF!</definedName>
    <definedName name="kkkk" localSheetId="11">#REF!</definedName>
    <definedName name="Print_Area_MI" localSheetId="11">#REF!</definedName>
    <definedName name="rrrr" localSheetId="11">#REF!</definedName>
    <definedName name="s" localSheetId="11">#REF!</definedName>
    <definedName name="ss" localSheetId="11">#REF!</definedName>
    <definedName name="ttt" localSheetId="11">#REF!</definedName>
    <definedName name="tttt" localSheetId="11">#REF!</definedName>
    <definedName name="UU" localSheetId="11">#REF!</definedName>
    <definedName name="www" localSheetId="11">#REF!</definedName>
    <definedName name="YY" localSheetId="11">#REF!</definedName>
    <definedName name="yyyy" localSheetId="11">#REF!</definedName>
    <definedName name="不" localSheetId="11">#REF!</definedName>
    <definedName name="大多数" localSheetId="11">[25]XL4Poppy!$A$15</definedName>
    <definedName name="地区名称" localSheetId="11">#REF!</definedName>
    <definedName name="的" localSheetId="11">#REF!</definedName>
    <definedName name="二" localSheetId="11">#REF!</definedName>
    <definedName name="飞过海" localSheetId="11">[26]XL4Poppy!$C$4</definedName>
    <definedName name="福州" localSheetId="11">#REF!</definedName>
    <definedName name="公检法司部门编制数" localSheetId="11">[27]公检法司编制!$E$4:$E$184</definedName>
    <definedName name="汇率" localSheetId="11">#REF!</definedName>
    <definedName name="农林水气" localSheetId="11">[28]D011H403!$A$5:$C$60</definedName>
    <definedName name="农业人口2003年" localSheetId="11">[29]农业人口!$E$4:$E$184</definedName>
    <definedName name="农业用地面积" localSheetId="11">[30]农业用地!$E$4:$E$184</definedName>
    <definedName name="全额差额比例" localSheetId="11">'[31]C01-1'!#REF!</definedName>
    <definedName name="三" localSheetId="11">#REF!</definedName>
    <definedName name="上" localSheetId="11">#REF!</definedName>
    <definedName name="生" localSheetId="11">#REF!</definedName>
    <definedName name="生1" localSheetId="11">#REF!</definedName>
    <definedName name="生2" localSheetId="11">#REF!</definedName>
    <definedName name="生3" localSheetId="11">#REF!</definedName>
    <definedName name="生产列1" localSheetId="11">#REF!</definedName>
    <definedName name="生产列11" localSheetId="11">#REF!</definedName>
    <definedName name="生产列15" localSheetId="11">#REF!</definedName>
    <definedName name="生产列16" localSheetId="11">#REF!</definedName>
    <definedName name="生产列17" localSheetId="11">#REF!</definedName>
    <definedName name="生产列19" localSheetId="11">#REF!</definedName>
    <definedName name="生产列2" localSheetId="11">#REF!</definedName>
    <definedName name="生产列20" localSheetId="11">#REF!</definedName>
    <definedName name="生产列3" localSheetId="11">#REF!</definedName>
    <definedName name="生产列4" localSheetId="11">#REF!</definedName>
    <definedName name="生产列5" localSheetId="11">#REF!</definedName>
    <definedName name="生产列6" localSheetId="11">#REF!</definedName>
    <definedName name="生产列7" localSheetId="11">#REF!</definedName>
    <definedName name="生产列8" localSheetId="11">#REF!</definedName>
    <definedName name="生产列9" localSheetId="11">#REF!</definedName>
    <definedName name="生产期" localSheetId="11">#REF!</definedName>
    <definedName name="生产期1" localSheetId="11">#REF!</definedName>
    <definedName name="生产期11" localSheetId="11">#REF!</definedName>
    <definedName name="生产期123" localSheetId="11">#REF!</definedName>
    <definedName name="生产期15" localSheetId="11">#REF!</definedName>
    <definedName name="生产期16" localSheetId="11">#REF!</definedName>
    <definedName name="生产期17" localSheetId="11">#REF!</definedName>
    <definedName name="生产期19" localSheetId="11">#REF!</definedName>
    <definedName name="生产期2" localSheetId="11">#REF!</definedName>
    <definedName name="生产期20" localSheetId="11">#REF!</definedName>
    <definedName name="生产期3" localSheetId="11">#REF!</definedName>
    <definedName name="生产期4" localSheetId="11">#REF!</definedName>
    <definedName name="生产期5" localSheetId="11">#REF!</definedName>
    <definedName name="生产期6" localSheetId="11">#REF!</definedName>
    <definedName name="生产期7" localSheetId="11">#REF!</definedName>
    <definedName name="生产期8" localSheetId="11">#REF!</definedName>
    <definedName name="生产期9" localSheetId="11">#REF!</definedName>
    <definedName name="是" localSheetId="11">#REF!</definedName>
    <definedName name="说" localSheetId="11">#REF!</definedName>
    <definedName name="四" localSheetId="11">#REF!</definedName>
    <definedName name="体制上解" localSheetId="11">#REF!</definedName>
    <definedName name="为" localSheetId="11">#REF!</definedName>
    <definedName name="位次d" localSheetId="11">[32]四月份月报!#REF!</definedName>
    <definedName name="我" localSheetId="11">#REF!</definedName>
    <definedName name="五" localSheetId="11">#REF!</definedName>
    <definedName name="乡镇个数" localSheetId="11">[33]行政区划!$D$6:$D$184</definedName>
    <definedName name="行政管理部门编制数" localSheetId="11">[27]行政编制!$E$4:$E$184</definedName>
    <definedName name="性别" localSheetId="11">[34]基础编码!$H$2:$H$3</definedName>
    <definedName name="学历" localSheetId="11">[34]基础编码!$S$2:$S$9</definedName>
    <definedName name="支出" localSheetId="11">'[35]P1012001'!$A$6:$E$117</definedName>
    <definedName name="中小学生人数2003年" localSheetId="11">[36]中小学生!$E$4:$E$184</definedName>
    <definedName name="总人口2003年" localSheetId="11">[37]总人口!$E$4:$E$184</definedName>
    <definedName name="전" localSheetId="11">#REF!</definedName>
    <definedName name="주택사업본부" localSheetId="11">#REF!</definedName>
    <definedName name="철구사업본부" localSheetId="11">#REF!</definedName>
    <definedName name="A" localSheetId="16">#REF!</definedName>
    <definedName name="aa" localSheetId="16">#REF!</definedName>
    <definedName name="data" localSheetId="16">#REF!</definedName>
    <definedName name="Database" localSheetId="16">#REF!</definedName>
    <definedName name="database2" localSheetId="16">#REF!</definedName>
    <definedName name="database3" localSheetId="16">#REF!</definedName>
    <definedName name="E206." localSheetId="16">#REF!</definedName>
    <definedName name="eee" localSheetId="16">#REF!</definedName>
    <definedName name="gxxe2003" localSheetId="16">'[38]P1012001'!$A$6:$E$117</definedName>
    <definedName name="gxxe20032" localSheetId="16">'[23]P1012001'!$A$6:$E$117</definedName>
    <definedName name="hhhh" localSheetId="16">#REF!</definedName>
    <definedName name="kkkk" localSheetId="16">#REF!</definedName>
    <definedName name="Print_Area_MI" localSheetId="16">#REF!</definedName>
    <definedName name="rrrr" localSheetId="16">#REF!</definedName>
    <definedName name="s" localSheetId="16">#REF!</definedName>
    <definedName name="ss" localSheetId="16">#REF!</definedName>
    <definedName name="ttt" localSheetId="16">#REF!</definedName>
    <definedName name="tttt" localSheetId="16">#REF!</definedName>
    <definedName name="UU" localSheetId="16">#REF!</definedName>
    <definedName name="www" localSheetId="16">#REF!</definedName>
    <definedName name="YY" localSheetId="16">#REF!</definedName>
    <definedName name="yyyy" localSheetId="16">#REF!</definedName>
    <definedName name="不" localSheetId="16">#REF!</definedName>
    <definedName name="大多数" localSheetId="16">[25]XL4Poppy!$A$15</definedName>
    <definedName name="地区名称" localSheetId="16">#REF!</definedName>
    <definedName name="的" localSheetId="16">#REF!</definedName>
    <definedName name="二" localSheetId="16">#REF!</definedName>
    <definedName name="飞过海" localSheetId="16">[26]XL4Poppy!$C$4</definedName>
    <definedName name="福州" localSheetId="16">#REF!</definedName>
    <definedName name="公检法司部门编制数" localSheetId="16">[27]公检法司编制!$E$4:$E$184</definedName>
    <definedName name="汇率" localSheetId="16">#REF!</definedName>
    <definedName name="农林水气" localSheetId="16">[28]D011H403!$A$5:$C$60</definedName>
    <definedName name="农业人口2003年" localSheetId="16">[29]农业人口!$E$4:$E$184</definedName>
    <definedName name="农业用地面积" localSheetId="16">[30]农业用地!$E$4:$E$184</definedName>
    <definedName name="全额差额比例" localSheetId="16">'[39]C01-1'!#REF!</definedName>
    <definedName name="三" localSheetId="16">#REF!</definedName>
    <definedName name="上" localSheetId="16">#REF!</definedName>
    <definedName name="生" localSheetId="16">#REF!</definedName>
    <definedName name="生1" localSheetId="16">#REF!</definedName>
    <definedName name="生2" localSheetId="16">#REF!</definedName>
    <definedName name="生3" localSheetId="16">#REF!</definedName>
    <definedName name="生产列1" localSheetId="16">#REF!</definedName>
    <definedName name="生产列11" localSheetId="16">#REF!</definedName>
    <definedName name="生产列15" localSheetId="16">#REF!</definedName>
    <definedName name="生产列16" localSheetId="16">#REF!</definedName>
    <definedName name="生产列17" localSheetId="16">#REF!</definedName>
    <definedName name="生产列19" localSheetId="16">#REF!</definedName>
    <definedName name="生产列2" localSheetId="16">#REF!</definedName>
    <definedName name="生产列20" localSheetId="16">#REF!</definedName>
    <definedName name="生产列3" localSheetId="16">#REF!</definedName>
    <definedName name="生产列4" localSheetId="16">#REF!</definedName>
    <definedName name="生产列5" localSheetId="16">#REF!</definedName>
    <definedName name="生产列6" localSheetId="16">#REF!</definedName>
    <definedName name="生产列7" localSheetId="16">#REF!</definedName>
    <definedName name="生产列8" localSheetId="16">#REF!</definedName>
    <definedName name="生产列9" localSheetId="16">#REF!</definedName>
    <definedName name="生产期" localSheetId="16">#REF!</definedName>
    <definedName name="生产期1" localSheetId="16">#REF!</definedName>
    <definedName name="生产期11" localSheetId="16">#REF!</definedName>
    <definedName name="生产期123" localSheetId="16">#REF!</definedName>
    <definedName name="生产期15" localSheetId="16">#REF!</definedName>
    <definedName name="生产期16" localSheetId="16">#REF!</definedName>
    <definedName name="生产期17" localSheetId="16">#REF!</definedName>
    <definedName name="生产期19" localSheetId="16">#REF!</definedName>
    <definedName name="生产期2" localSheetId="16">#REF!</definedName>
    <definedName name="生产期20" localSheetId="16">#REF!</definedName>
    <definedName name="生产期3" localSheetId="16">#REF!</definedName>
    <definedName name="生产期4" localSheetId="16">#REF!</definedName>
    <definedName name="生产期5" localSheetId="16">#REF!</definedName>
    <definedName name="生产期6" localSheetId="16">#REF!</definedName>
    <definedName name="生产期7" localSheetId="16">#REF!</definedName>
    <definedName name="生产期8" localSheetId="16">#REF!</definedName>
    <definedName name="生产期9" localSheetId="16">#REF!</definedName>
    <definedName name="是" localSheetId="16">#REF!</definedName>
    <definedName name="说" localSheetId="16">#REF!</definedName>
    <definedName name="四" localSheetId="16">#REF!</definedName>
    <definedName name="体制上解" localSheetId="16">#REF!</definedName>
    <definedName name="为" localSheetId="16">#REF!</definedName>
    <definedName name="位次d" localSheetId="16">[32]四月份月报!#REF!</definedName>
    <definedName name="我" localSheetId="16">#REF!</definedName>
    <definedName name="五" localSheetId="16">#REF!</definedName>
    <definedName name="乡镇个数" localSheetId="16">[33]行政区划!$D$6:$D$184</definedName>
    <definedName name="行政管理部门编制数" localSheetId="16">[27]行政编制!$E$4:$E$184</definedName>
    <definedName name="性别" localSheetId="16">[34]基础编码!$H$2:$H$3</definedName>
    <definedName name="学历" localSheetId="16">[34]基础编码!$S$2:$S$9</definedName>
    <definedName name="支出" localSheetId="16">'[35]P1012001'!$A$6:$E$117</definedName>
    <definedName name="中小学生人数2003年" localSheetId="16">[36]中小学生!$E$4:$E$184</definedName>
    <definedName name="总人口2003年" localSheetId="16">[37]总人口!$E$4:$E$184</definedName>
    <definedName name="전" localSheetId="16">#REF!</definedName>
    <definedName name="주택사업본부" localSheetId="16">#REF!</definedName>
    <definedName name="철구사업본부" localSheetId="16">#REF!</definedName>
    <definedName name="_xlnm._FilterDatabase" localSheetId="16" hidden="1">'2025年度地方政府债务限额及余额情况表'!$A$5:$G$5</definedName>
    <definedName name="A" localSheetId="17">#REF!</definedName>
    <definedName name="aa" localSheetId="17">#REF!</definedName>
    <definedName name="data" localSheetId="17">#REF!</definedName>
    <definedName name="Database" localSheetId="17">#REF!</definedName>
    <definedName name="database2" localSheetId="17">#REF!</definedName>
    <definedName name="database3" localSheetId="17">#REF!</definedName>
    <definedName name="E206." localSheetId="17">#REF!</definedName>
    <definedName name="eee" localSheetId="17">#REF!</definedName>
    <definedName name="gxxe2003" localSheetId="17">'[38]P1012001'!$A$6:$E$117</definedName>
    <definedName name="gxxe20032" localSheetId="17">'[23]P1012001'!$A$6:$E$117</definedName>
    <definedName name="hhhh" localSheetId="17">#REF!</definedName>
    <definedName name="kkkk" localSheetId="17">#REF!</definedName>
    <definedName name="Print_Area_MI" localSheetId="17">#REF!</definedName>
    <definedName name="rrrr" localSheetId="17">#REF!</definedName>
    <definedName name="s" localSheetId="17">#REF!</definedName>
    <definedName name="ss" localSheetId="17">#REF!</definedName>
    <definedName name="ttt" localSheetId="17">#REF!</definedName>
    <definedName name="tttt" localSheetId="17">#REF!</definedName>
    <definedName name="UU" localSheetId="17">#REF!</definedName>
    <definedName name="www" localSheetId="17">#REF!</definedName>
    <definedName name="YY" localSheetId="17">#REF!</definedName>
    <definedName name="yyyy" localSheetId="17">#REF!</definedName>
    <definedName name="不" localSheetId="17">#REF!</definedName>
    <definedName name="大多数" localSheetId="17">[25]XL4Poppy!$A$15</definedName>
    <definedName name="地区名称" localSheetId="17">#REF!</definedName>
    <definedName name="的" localSheetId="17">#REF!</definedName>
    <definedName name="二" localSheetId="17">#REF!</definedName>
    <definedName name="飞过海" localSheetId="17">[26]XL4Poppy!$C$4</definedName>
    <definedName name="福州" localSheetId="17">#REF!</definedName>
    <definedName name="公检法司部门编制数" localSheetId="17">[27]公检法司编制!$E$4:$E$184</definedName>
    <definedName name="汇率" localSheetId="17">#REF!</definedName>
    <definedName name="农林水气" localSheetId="17">[28]D011H403!$A$5:$C$60</definedName>
    <definedName name="农业人口2003年" localSheetId="17">[29]农业人口!$E$4:$E$184</definedName>
    <definedName name="农业用地面积" localSheetId="17">[30]农业用地!$E$4:$E$184</definedName>
    <definedName name="全额差额比例" localSheetId="17">'[39]C01-1'!#REF!</definedName>
    <definedName name="三" localSheetId="17">#REF!</definedName>
    <definedName name="上" localSheetId="17">#REF!</definedName>
    <definedName name="生" localSheetId="17">#REF!</definedName>
    <definedName name="生1" localSheetId="17">#REF!</definedName>
    <definedName name="生2" localSheetId="17">#REF!</definedName>
    <definedName name="生3" localSheetId="17">#REF!</definedName>
    <definedName name="生产列1" localSheetId="17">#REF!</definedName>
    <definedName name="生产列11" localSheetId="17">#REF!</definedName>
    <definedName name="生产列15" localSheetId="17">#REF!</definedName>
    <definedName name="生产列16" localSheetId="17">#REF!</definedName>
    <definedName name="生产列17" localSheetId="17">#REF!</definedName>
    <definedName name="生产列19" localSheetId="17">#REF!</definedName>
    <definedName name="生产列2" localSheetId="17">#REF!</definedName>
    <definedName name="生产列20" localSheetId="17">#REF!</definedName>
    <definedName name="生产列3" localSheetId="17">#REF!</definedName>
    <definedName name="生产列4" localSheetId="17">#REF!</definedName>
    <definedName name="生产列5" localSheetId="17">#REF!</definedName>
    <definedName name="生产列6" localSheetId="17">#REF!</definedName>
    <definedName name="生产列7" localSheetId="17">#REF!</definedName>
    <definedName name="生产列8" localSheetId="17">#REF!</definedName>
    <definedName name="生产列9" localSheetId="17">#REF!</definedName>
    <definedName name="生产期" localSheetId="17">#REF!</definedName>
    <definedName name="生产期1" localSheetId="17">#REF!</definedName>
    <definedName name="生产期11" localSheetId="17">#REF!</definedName>
    <definedName name="生产期123" localSheetId="17">#REF!</definedName>
    <definedName name="生产期15" localSheetId="17">#REF!</definedName>
    <definedName name="生产期16" localSheetId="17">#REF!</definedName>
    <definedName name="生产期17" localSheetId="17">#REF!</definedName>
    <definedName name="生产期19" localSheetId="17">#REF!</definedName>
    <definedName name="生产期2" localSheetId="17">#REF!</definedName>
    <definedName name="生产期20" localSheetId="17">#REF!</definedName>
    <definedName name="生产期3" localSheetId="17">#REF!</definedName>
    <definedName name="生产期4" localSheetId="17">#REF!</definedName>
    <definedName name="生产期5" localSheetId="17">#REF!</definedName>
    <definedName name="生产期6" localSheetId="17">#REF!</definedName>
    <definedName name="生产期7" localSheetId="17">#REF!</definedName>
    <definedName name="生产期8" localSheetId="17">#REF!</definedName>
    <definedName name="生产期9" localSheetId="17">#REF!</definedName>
    <definedName name="是" localSheetId="17">#REF!</definedName>
    <definedName name="说" localSheetId="17">#REF!</definedName>
    <definedName name="四" localSheetId="17">#REF!</definedName>
    <definedName name="体制上解" localSheetId="17">#REF!</definedName>
    <definedName name="为" localSheetId="17">#REF!</definedName>
    <definedName name="位次d" localSheetId="17">[32]四月份月报!#REF!</definedName>
    <definedName name="我" localSheetId="17">#REF!</definedName>
    <definedName name="五" localSheetId="17">#REF!</definedName>
    <definedName name="乡镇个数" localSheetId="17">[33]行政区划!$D$6:$D$184</definedName>
    <definedName name="行政管理部门编制数" localSheetId="17">[27]行政编制!$E$4:$E$184</definedName>
    <definedName name="性别" localSheetId="17">[34]基础编码!$H$2:$H$3</definedName>
    <definedName name="学历" localSheetId="17">[34]基础编码!$S$2:$S$9</definedName>
    <definedName name="支出" localSheetId="17">'[35]P1012001'!$A$6:$E$117</definedName>
    <definedName name="中小学生人数2003年" localSheetId="17">[36]中小学生!$E$4:$E$184</definedName>
    <definedName name="总人口2003年" localSheetId="17">[37]总人口!$E$4:$E$184</definedName>
    <definedName name="전" localSheetId="17">#REF!</definedName>
    <definedName name="주택사업본부" localSheetId="17">#REF!</definedName>
    <definedName name="철구사업본부" localSheetId="17">#REF!</definedName>
    <definedName name="A" localSheetId="18">#REF!</definedName>
    <definedName name="aa" localSheetId="18">#REF!</definedName>
    <definedName name="data" localSheetId="18">#REF!</definedName>
    <definedName name="Database" localSheetId="18">#REF!</definedName>
    <definedName name="database2" localSheetId="18">#REF!</definedName>
    <definedName name="database3" localSheetId="18">#REF!</definedName>
    <definedName name="E206." localSheetId="18">#REF!</definedName>
    <definedName name="eee" localSheetId="18">#REF!</definedName>
    <definedName name="gxxe2003" localSheetId="18">'[38]P1012001'!$A$6:$E$117</definedName>
    <definedName name="gxxe20032" localSheetId="18">'[23]P1012001'!$A$6:$E$117</definedName>
    <definedName name="hhhh" localSheetId="18">#REF!</definedName>
    <definedName name="kkkk" localSheetId="18">#REF!</definedName>
    <definedName name="Print_Area_MI" localSheetId="18">#REF!</definedName>
    <definedName name="rrrr" localSheetId="18">#REF!</definedName>
    <definedName name="s" localSheetId="18">#REF!</definedName>
    <definedName name="ss" localSheetId="18">#REF!</definedName>
    <definedName name="ttt" localSheetId="18">#REF!</definedName>
    <definedName name="tttt" localSheetId="18">#REF!</definedName>
    <definedName name="UU" localSheetId="18">#REF!</definedName>
    <definedName name="www" localSheetId="18">#REF!</definedName>
    <definedName name="YY" localSheetId="18">#REF!</definedName>
    <definedName name="yyyy" localSheetId="18">#REF!</definedName>
    <definedName name="不" localSheetId="18">#REF!</definedName>
    <definedName name="大多数" localSheetId="18">[25]XL4Poppy!$A$15</definedName>
    <definedName name="地区名称" localSheetId="18">#REF!</definedName>
    <definedName name="的" localSheetId="18">#REF!</definedName>
    <definedName name="二" localSheetId="18">#REF!</definedName>
    <definedName name="飞过海" localSheetId="18">[26]XL4Poppy!$C$4</definedName>
    <definedName name="福州" localSheetId="18">#REF!</definedName>
    <definedName name="公检法司部门编制数" localSheetId="18">[27]公检法司编制!$E$4:$E$184</definedName>
    <definedName name="汇率" localSheetId="18">#REF!</definedName>
    <definedName name="农林水气" localSheetId="18">[28]D011H403!$A$5:$C$60</definedName>
    <definedName name="农业人口2003年" localSheetId="18">[29]农业人口!$E$4:$E$184</definedName>
    <definedName name="农业用地面积" localSheetId="18">[30]农业用地!$E$4:$E$184</definedName>
    <definedName name="全额差额比例" localSheetId="18">'[39]C01-1'!#REF!</definedName>
    <definedName name="三" localSheetId="18">#REF!</definedName>
    <definedName name="上" localSheetId="18">#REF!</definedName>
    <definedName name="生" localSheetId="18">#REF!</definedName>
    <definedName name="生1" localSheetId="18">#REF!</definedName>
    <definedName name="生2" localSheetId="18">#REF!</definedName>
    <definedName name="生3" localSheetId="18">#REF!</definedName>
    <definedName name="生产列1" localSheetId="18">#REF!</definedName>
    <definedName name="生产列11" localSheetId="18">#REF!</definedName>
    <definedName name="生产列15" localSheetId="18">#REF!</definedName>
    <definedName name="生产列16" localSheetId="18">#REF!</definedName>
    <definedName name="生产列17" localSheetId="18">#REF!</definedName>
    <definedName name="生产列19" localSheetId="18">#REF!</definedName>
    <definedName name="生产列2" localSheetId="18">#REF!</definedName>
    <definedName name="生产列20" localSheetId="18">#REF!</definedName>
    <definedName name="生产列3" localSheetId="18">#REF!</definedName>
    <definedName name="生产列4" localSheetId="18">#REF!</definedName>
    <definedName name="生产列5" localSheetId="18">#REF!</definedName>
    <definedName name="生产列6" localSheetId="18">#REF!</definedName>
    <definedName name="生产列7" localSheetId="18">#REF!</definedName>
    <definedName name="生产列8" localSheetId="18">#REF!</definedName>
    <definedName name="生产列9" localSheetId="18">#REF!</definedName>
    <definedName name="生产期" localSheetId="18">#REF!</definedName>
    <definedName name="生产期1" localSheetId="18">#REF!</definedName>
    <definedName name="生产期11" localSheetId="18">#REF!</definedName>
    <definedName name="生产期123" localSheetId="18">#REF!</definedName>
    <definedName name="生产期15" localSheetId="18">#REF!</definedName>
    <definedName name="生产期16" localSheetId="18">#REF!</definedName>
    <definedName name="生产期17" localSheetId="18">#REF!</definedName>
    <definedName name="生产期19" localSheetId="18">#REF!</definedName>
    <definedName name="生产期2" localSheetId="18">#REF!</definedName>
    <definedName name="生产期20" localSheetId="18">#REF!</definedName>
    <definedName name="生产期3" localSheetId="18">#REF!</definedName>
    <definedName name="生产期4" localSheetId="18">#REF!</definedName>
    <definedName name="生产期5" localSheetId="18">#REF!</definedName>
    <definedName name="生产期6" localSheetId="18">#REF!</definedName>
    <definedName name="生产期7" localSheetId="18">#REF!</definedName>
    <definedName name="生产期8" localSheetId="18">#REF!</definedName>
    <definedName name="生产期9" localSheetId="18">#REF!</definedName>
    <definedName name="是" localSheetId="18">#REF!</definedName>
    <definedName name="说" localSheetId="18">#REF!</definedName>
    <definedName name="四" localSheetId="18">#REF!</definedName>
    <definedName name="体制上解" localSheetId="18">#REF!</definedName>
    <definedName name="为" localSheetId="18">#REF!</definedName>
    <definedName name="位次d" localSheetId="18">[32]四月份月报!#REF!</definedName>
    <definedName name="我" localSheetId="18">#REF!</definedName>
    <definedName name="五" localSheetId="18">#REF!</definedName>
    <definedName name="乡镇个数" localSheetId="18">[33]行政区划!$D$6:$D$184</definedName>
    <definedName name="行政管理部门编制数" localSheetId="18">[27]行政编制!$E$4:$E$184</definedName>
    <definedName name="性别" localSheetId="18">[34]基础编码!$H$2:$H$3</definedName>
    <definedName name="学历" localSheetId="18">[34]基础编码!$S$2:$S$9</definedName>
    <definedName name="支出" localSheetId="18">'[35]P1012001'!$A$6:$E$117</definedName>
    <definedName name="中小学生人数2003年" localSheetId="18">[36]中小学生!$E$4:$E$184</definedName>
    <definedName name="总人口2003年" localSheetId="18">[37]总人口!$E$4:$E$184</definedName>
    <definedName name="전" localSheetId="18">#REF!</definedName>
    <definedName name="주택사업본부" localSheetId="18">#REF!</definedName>
    <definedName name="철구사업본부" localSheetId="18">#REF!</definedName>
    <definedName name="A" localSheetId="19">#REF!</definedName>
    <definedName name="aa" localSheetId="19">#REF!</definedName>
    <definedName name="data" localSheetId="19">#REF!</definedName>
    <definedName name="Database" localSheetId="19">#REF!</definedName>
    <definedName name="database2" localSheetId="19">#REF!</definedName>
    <definedName name="database3" localSheetId="19">#REF!</definedName>
    <definedName name="E206." localSheetId="19">#REF!</definedName>
    <definedName name="eee" localSheetId="19">#REF!</definedName>
    <definedName name="gxxe2003" localSheetId="19">'[38]P1012001'!$A$6:$E$117</definedName>
    <definedName name="gxxe20032" localSheetId="19">'[23]P1012001'!$A$6:$E$117</definedName>
    <definedName name="hhhh" localSheetId="19">#REF!</definedName>
    <definedName name="kkkk" localSheetId="19">#REF!</definedName>
    <definedName name="Print_Area_MI" localSheetId="19">#REF!</definedName>
    <definedName name="rrrr" localSheetId="19">#REF!</definedName>
    <definedName name="s" localSheetId="19">#REF!</definedName>
    <definedName name="ss" localSheetId="19">#REF!</definedName>
    <definedName name="ttt" localSheetId="19">#REF!</definedName>
    <definedName name="tttt" localSheetId="19">#REF!</definedName>
    <definedName name="UU" localSheetId="19">#REF!</definedName>
    <definedName name="www" localSheetId="19">#REF!</definedName>
    <definedName name="YY" localSheetId="19">#REF!</definedName>
    <definedName name="yyyy" localSheetId="19">#REF!</definedName>
    <definedName name="不" localSheetId="19">#REF!</definedName>
    <definedName name="大多数" localSheetId="19">[25]XL4Poppy!$A$15</definedName>
    <definedName name="地区名称" localSheetId="19">#REF!</definedName>
    <definedName name="的" localSheetId="19">#REF!</definedName>
    <definedName name="二" localSheetId="19">#REF!</definedName>
    <definedName name="飞过海" localSheetId="19">[26]XL4Poppy!$C$4</definedName>
    <definedName name="福州" localSheetId="19">#REF!</definedName>
    <definedName name="公检法司部门编制数" localSheetId="19">[27]公检法司编制!$E$4:$E$184</definedName>
    <definedName name="汇率" localSheetId="19">#REF!</definedName>
    <definedName name="农林水气" localSheetId="19">[28]D011H403!$A$5:$C$60</definedName>
    <definedName name="农业人口2003年" localSheetId="19">[29]农业人口!$E$4:$E$184</definedName>
    <definedName name="农业用地面积" localSheetId="19">[30]农业用地!$E$4:$E$184</definedName>
    <definedName name="全额差额比例" localSheetId="19">'[39]C01-1'!#REF!</definedName>
    <definedName name="三" localSheetId="19">#REF!</definedName>
    <definedName name="上" localSheetId="19">#REF!</definedName>
    <definedName name="生" localSheetId="19">#REF!</definedName>
    <definedName name="生1" localSheetId="19">#REF!</definedName>
    <definedName name="生2" localSheetId="19">#REF!</definedName>
    <definedName name="生3" localSheetId="19">#REF!</definedName>
    <definedName name="生产列1" localSheetId="19">#REF!</definedName>
    <definedName name="生产列11" localSheetId="19">#REF!</definedName>
    <definedName name="生产列15" localSheetId="19">#REF!</definedName>
    <definedName name="生产列16" localSheetId="19">#REF!</definedName>
    <definedName name="生产列17" localSheetId="19">#REF!</definedName>
    <definedName name="生产列19" localSheetId="19">#REF!</definedName>
    <definedName name="生产列2" localSheetId="19">#REF!</definedName>
    <definedName name="生产列20" localSheetId="19">#REF!</definedName>
    <definedName name="生产列3" localSheetId="19">#REF!</definedName>
    <definedName name="生产列4" localSheetId="19">#REF!</definedName>
    <definedName name="生产列5" localSheetId="19">#REF!</definedName>
    <definedName name="生产列6" localSheetId="19">#REF!</definedName>
    <definedName name="生产列7" localSheetId="19">#REF!</definedName>
    <definedName name="生产列8" localSheetId="19">#REF!</definedName>
    <definedName name="生产列9" localSheetId="19">#REF!</definedName>
    <definedName name="生产期" localSheetId="19">#REF!</definedName>
    <definedName name="生产期1" localSheetId="19">#REF!</definedName>
    <definedName name="生产期11" localSheetId="19">#REF!</definedName>
    <definedName name="生产期123" localSheetId="19">#REF!</definedName>
    <definedName name="生产期15" localSheetId="19">#REF!</definedName>
    <definedName name="生产期16" localSheetId="19">#REF!</definedName>
    <definedName name="生产期17" localSheetId="19">#REF!</definedName>
    <definedName name="生产期19" localSheetId="19">#REF!</definedName>
    <definedName name="生产期2" localSheetId="19">#REF!</definedName>
    <definedName name="生产期20" localSheetId="19">#REF!</definedName>
    <definedName name="生产期3" localSheetId="19">#REF!</definedName>
    <definedName name="生产期4" localSheetId="19">#REF!</definedName>
    <definedName name="生产期5" localSheetId="19">#REF!</definedName>
    <definedName name="生产期6" localSheetId="19">#REF!</definedName>
    <definedName name="生产期7" localSheetId="19">#REF!</definedName>
    <definedName name="生产期8" localSheetId="19">#REF!</definedName>
    <definedName name="生产期9" localSheetId="19">#REF!</definedName>
    <definedName name="是" localSheetId="19">#REF!</definedName>
    <definedName name="说" localSheetId="19">#REF!</definedName>
    <definedName name="四" localSheetId="19">#REF!</definedName>
    <definedName name="体制上解" localSheetId="19">#REF!</definedName>
    <definedName name="为" localSheetId="19">#REF!</definedName>
    <definedName name="位次d" localSheetId="19">[32]四月份月报!#REF!</definedName>
    <definedName name="我" localSheetId="19">#REF!</definedName>
    <definedName name="五" localSheetId="19">#REF!</definedName>
    <definedName name="乡镇个数" localSheetId="19">[33]行政区划!$D$6:$D$184</definedName>
    <definedName name="行政管理部门编制数" localSheetId="19">[27]行政编制!$E$4:$E$184</definedName>
    <definedName name="性别" localSheetId="19">[34]基础编码!$H$2:$H$3</definedName>
    <definedName name="学历" localSheetId="19">[34]基础编码!$S$2:$S$9</definedName>
    <definedName name="支出" localSheetId="19">'[35]P1012001'!$A$6:$E$117</definedName>
    <definedName name="中小学生人数2003年" localSheetId="19">[36]中小学生!$E$4:$E$184</definedName>
    <definedName name="总人口2003年" localSheetId="19">[37]总人口!$E$4:$E$184</definedName>
    <definedName name="전" localSheetId="19">#REF!</definedName>
    <definedName name="주택사업본부" localSheetId="19">#REF!</definedName>
    <definedName name="철구사업본부" localSheetId="19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<sst xmlns="http://schemas.openxmlformats.org/spreadsheetml/2006/main" count="1134" uniqueCount="885">
  <si>
    <t>附件：</t>
  </si>
  <si>
    <t>福州市长乐区2026年预算安排情况表</t>
  </si>
  <si>
    <t>（草案）</t>
  </si>
  <si>
    <t>1.2026年度一般公共预算收入预算表</t>
  </si>
  <si>
    <t>2.2026年度一般公共预算支出预算表</t>
  </si>
  <si>
    <t>3.2026年度本级一般公共预算支出预算功能分类明细表表</t>
  </si>
  <si>
    <t>4.2026年度本级一般公共预算支出经济分类情况表</t>
  </si>
  <si>
    <t>5.2026年度本级一般公共预算基本支出经济分类情况表</t>
  </si>
  <si>
    <t>6.2026年度一般公共预算对下税收返还和转移支付预算表（分项目）</t>
  </si>
  <si>
    <t>7.2026年度一般公共预算对下税收返还和转移支付预算表（分地区）</t>
  </si>
  <si>
    <t>8.2026年度本级一般公共预算“三公”预算支出预算表</t>
  </si>
  <si>
    <t>9.2026年度本级政府性基金收入预算表</t>
  </si>
  <si>
    <t>10.2026年度本级政府性基金支出预算表</t>
  </si>
  <si>
    <t>11.2026年度政府性基金转移支付预算表</t>
  </si>
  <si>
    <t>12.2026年度本级国有资本经营收入预算表</t>
  </si>
  <si>
    <t>13.2026年度本级国有资本经营支出预算表</t>
  </si>
  <si>
    <t>14.2026年度本级社会保险基金预算收入表</t>
  </si>
  <si>
    <t>15.2026年度本级社会保险基金预算支出表</t>
  </si>
  <si>
    <t>16.2025年度地方政府债务限额及余额情况表</t>
  </si>
  <si>
    <t>17.2025年度地方政府一般债务限额及余额情况表</t>
  </si>
  <si>
    <t>18.2025年度地方政府专项债务限额及余额情况表</t>
  </si>
  <si>
    <t>19.2025年度地方政府债券发行及还本付息情况表</t>
  </si>
  <si>
    <t>2019年度本级社会保险基金预算支出表</t>
  </si>
  <si>
    <t>福州市长乐区财政局</t>
  </si>
  <si>
    <t>二〇二四十二月</t>
  </si>
  <si>
    <t>长   乐   区   财   政   局</t>
  </si>
  <si>
    <t>二Ｏ一九年一月</t>
  </si>
  <si>
    <t>表1-1</t>
  </si>
  <si>
    <t>2026年度一般公共预算收入预算表（区体制）</t>
  </si>
  <si>
    <t>单位：万元</t>
  </si>
  <si>
    <t>收入项目</t>
  </si>
  <si>
    <t>当年预算数</t>
  </si>
  <si>
    <t>当年预算数（原县体制）</t>
  </si>
  <si>
    <t>上年同口径预计完成数</t>
  </si>
  <si>
    <t>上年预计完成数（原县体制）</t>
  </si>
  <si>
    <t>当年预算数为上年同口径预计完成数的％</t>
  </si>
  <si>
    <t>一、一般公共预算总收入合计</t>
  </si>
  <si>
    <t>税务</t>
  </si>
  <si>
    <t>1.地方一般公共预算收入合计</t>
  </si>
  <si>
    <t xml:space="preserve">  地方级税收收入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</si>
  <si>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</si>
  <si>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</si>
  <si>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</si>
  <si>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</si>
  <si>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</si>
  <si>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</si>
  <si>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</si>
  <si>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</si>
  <si>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</si>
  <si>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</si>
  <si>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</si>
  <si>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</si>
  <si>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</si>
  <si>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</si>
  <si>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</si>
  <si>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</si>
  <si>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</si>
  <si>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</si>
  <si>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</si>
  <si>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</si>
  <si>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</si>
  <si>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</si>
  <si>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</si>
  <si>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</si>
  <si>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</si>
  <si>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2.上划中央税收收入合计</t>
  </si>
  <si>
    <t>二、转移性收入</t>
  </si>
  <si>
    <t xml:space="preserve">   上级补助收入</t>
  </si>
  <si>
    <t xml:space="preserve">    转移支付补助</t>
  </si>
  <si>
    <t xml:space="preserve">       福州新区定额补助</t>
  </si>
  <si>
    <t xml:space="preserve">       区上划市收入返还补助</t>
  </si>
  <si>
    <t xml:space="preserve">       其他一般转移支付</t>
  </si>
  <si>
    <t xml:space="preserve">   上解收入</t>
  </si>
  <si>
    <t xml:space="preserve">   上年结余收入</t>
  </si>
  <si>
    <t xml:space="preserve">   调入资金</t>
  </si>
  <si>
    <t xml:space="preserve">      从政府性基金预算调入</t>
  </si>
  <si>
    <t xml:space="preserve">      从国有资本经营预算调入</t>
  </si>
  <si>
    <t xml:space="preserve">   地方政府一般债务收入</t>
  </si>
  <si>
    <t xml:space="preserve">   调入预算稳定调节基金</t>
  </si>
  <si>
    <t>一般公共预算财力合计</t>
  </si>
  <si>
    <t>备注：自2026年起，一般公共预算收入执行市对区财政体制，本表1-1为按区级财政体制的一般公共预算收入预算表，下表1-2补充体现按原县体制的一般公共预算收入测算数。</t>
  </si>
  <si>
    <t>表2</t>
  </si>
  <si>
    <t>2026年度一般公共预算支出预算表</t>
  </si>
  <si>
    <t>支出项目</t>
  </si>
  <si>
    <t>上年年初预算数</t>
  </si>
  <si>
    <t>当年预算数为上年预算数的％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</si>
  <si>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</si>
  <si>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</si>
  <si>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</si>
  <si>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</si>
  <si>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</si>
  <si>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</si>
  <si>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</si>
  <si>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</si>
  <si>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</si>
  <si>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</si>
  <si>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</si>
  <si>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</si>
  <si>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</si>
  <si>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</si>
  <si>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</si>
  <si>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</si>
  <si>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</si>
  <si>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</si>
  <si>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</si>
  <si>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</si>
  <si>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</si>
  <si>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</si>
  <si>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</si>
  <si>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二十四、债务还本支出</t>
  </si>
  <si>
    <t>二十五、债务付息支出</t>
  </si>
  <si>
    <t>支出合计</t>
  </si>
  <si>
    <t>表3</t>
  </si>
  <si>
    <t>2026年度本级一般公共预算支出预算功能分类明细表</t>
  </si>
  <si>
    <t>科目编码</t>
  </si>
  <si>
    <t>一般公共服务支出</t>
  </si>
  <si>
    <t>人大事务</t>
  </si>
  <si>
    <t xml:space="preserve">    行政运行</t>
  </si>
  <si>
    <t xml:space="preserve">    一般行政管理事务</t>
  </si>
  <si>
    <t xml:space="preserve">    人大会议</t>
  </si>
  <si>
    <t xml:space="preserve">    人大代表履职能力提升</t>
  </si>
  <si>
    <t xml:space="preserve">    代表工作</t>
  </si>
  <si>
    <t xml:space="preserve">    事业运行</t>
  </si>
  <si>
    <t>政协事务</t>
  </si>
  <si>
    <t xml:space="preserve">    政协会议</t>
  </si>
  <si>
    <t xml:space="preserve">    参政议政</t>
  </si>
  <si>
    <t>政府办公厅（室）及相关机构事务</t>
  </si>
  <si>
    <t xml:space="preserve">    政务公开审批</t>
  </si>
  <si>
    <t xml:space="preserve">    其他政府办公厅（室）及相关机构事务支出</t>
  </si>
  <si>
    <t>发展与改革事务</t>
  </si>
  <si>
    <t xml:space="preserve">    物价管理</t>
  </si>
  <si>
    <t xml:space="preserve">    其他发展与改革事务支出</t>
  </si>
  <si>
    <t>统计信息事务</t>
  </si>
  <si>
    <t xml:space="preserve">    专项统计业务</t>
  </si>
  <si>
    <t xml:space="preserve">    专项普查活动</t>
  </si>
  <si>
    <t>财政事务</t>
  </si>
  <si>
    <t xml:space="preserve">    信息化建设</t>
  </si>
  <si>
    <t xml:space="preserve">    其他财政事务支出</t>
  </si>
  <si>
    <t>税收事务</t>
  </si>
  <si>
    <t xml:space="preserve">    其他税收事务支出</t>
  </si>
  <si>
    <t>审计事务</t>
  </si>
  <si>
    <t xml:space="preserve">    审计业务</t>
  </si>
  <si>
    <t xml:space="preserve">    其他审计事务支出</t>
  </si>
  <si>
    <t>海关事务</t>
  </si>
  <si>
    <t>纪检监察事务</t>
  </si>
  <si>
    <t>商贸事务</t>
  </si>
  <si>
    <t xml:space="preserve">    其他商贸事务支出</t>
  </si>
  <si>
    <t>港澳台事务</t>
  </si>
  <si>
    <t xml:space="preserve">    台湾事务</t>
  </si>
  <si>
    <t xml:space="preserve">    其他港澳台事务支出</t>
  </si>
  <si>
    <t>档案事务</t>
  </si>
  <si>
    <t xml:space="preserve">    档案馆</t>
  </si>
  <si>
    <t>民主党派及工商联事务</t>
  </si>
  <si>
    <t>群众团体事务</t>
  </si>
  <si>
    <t xml:space="preserve">    工会事务</t>
  </si>
  <si>
    <t xml:space="preserve">    其他群众团体事务支出</t>
  </si>
  <si>
    <t>党委办公厅（室）及相关机构事务</t>
  </si>
  <si>
    <t xml:space="preserve">    其他党委办公厅（室）及相关机构事务支出</t>
  </si>
  <si>
    <t>组织事务</t>
  </si>
  <si>
    <t xml:space="preserve">    其他组织事务支出</t>
  </si>
  <si>
    <t>宣传事务</t>
  </si>
  <si>
    <t xml:space="preserve">    其他宣传事务支出</t>
  </si>
  <si>
    <t>统战事务</t>
  </si>
  <si>
    <t xml:space="preserve">    宗教事务</t>
  </si>
  <si>
    <t xml:space="preserve">    其他统战事务支出</t>
  </si>
  <si>
    <t>其他共产党事务支出</t>
  </si>
  <si>
    <t xml:space="preserve">    其他共产党事务支出</t>
  </si>
  <si>
    <t>市场监督管理事务</t>
  </si>
  <si>
    <t xml:space="preserve">    其他市场监督管理事务</t>
  </si>
  <si>
    <t>社会工作事务</t>
  </si>
  <si>
    <t xml:space="preserve">     行政运行</t>
  </si>
  <si>
    <t xml:space="preserve">     一般行政管理事务</t>
  </si>
  <si>
    <t xml:space="preserve">     专项业务</t>
  </si>
  <si>
    <t xml:space="preserve">     其他社会工作事务支出</t>
  </si>
  <si>
    <t>信访事务</t>
  </si>
  <si>
    <t xml:space="preserve">    信访业务</t>
  </si>
  <si>
    <t>其他一般公共服务支出</t>
  </si>
  <si>
    <t xml:space="preserve">    其他一般公共服务支出</t>
  </si>
  <si>
    <t>国防支出</t>
  </si>
  <si>
    <t>国防动员</t>
  </si>
  <si>
    <t xml:space="preserve">    兵役征集</t>
  </si>
  <si>
    <t xml:space="preserve">    人民防空</t>
  </si>
  <si>
    <t xml:space="preserve">    民兵</t>
  </si>
  <si>
    <t>其他国防支出</t>
  </si>
  <si>
    <t xml:space="preserve">    其他国防支出</t>
  </si>
  <si>
    <t>公共安全支出</t>
  </si>
  <si>
    <t>武装警察部队</t>
  </si>
  <si>
    <t xml:space="preserve">    武装警察部队</t>
  </si>
  <si>
    <t>公安</t>
  </si>
  <si>
    <t xml:space="preserve">    执法办案</t>
  </si>
  <si>
    <t xml:space="preserve">    特别业务</t>
  </si>
  <si>
    <t xml:space="preserve">    其他公安支出</t>
  </si>
  <si>
    <t>国家安全</t>
  </si>
  <si>
    <t xml:space="preserve">    其他国家安全支出</t>
  </si>
  <si>
    <t>司法</t>
  </si>
  <si>
    <t xml:space="preserve">    基层司法业务</t>
  </si>
  <si>
    <t xml:space="preserve">    普法宣传</t>
  </si>
  <si>
    <t xml:space="preserve">    公共法律服务</t>
  </si>
  <si>
    <t xml:space="preserve">    社区矫正</t>
  </si>
  <si>
    <t xml:space="preserve">    其他司法支出</t>
  </si>
  <si>
    <t>国家保密</t>
  </si>
  <si>
    <t xml:space="preserve">    保密管理</t>
  </si>
  <si>
    <t>其他公共安全支出</t>
  </si>
  <si>
    <t xml:space="preserve">    其他公共安全支出</t>
  </si>
  <si>
    <t>教育支出</t>
  </si>
  <si>
    <t>教育管理事务</t>
  </si>
  <si>
    <t xml:space="preserve">    其他教育管理事务支出</t>
  </si>
  <si>
    <t>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</si>
  <si>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</si>
  <si>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</si>
  <si>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</si>
  <si>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</si>
  <si>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其他普通教育支出</t>
  </si>
  <si>
    <t>职业教育</t>
  </si>
  <si>
    <t xml:space="preserve">    中等职业教育</t>
  </si>
  <si>
    <t>特殊教育</t>
  </si>
  <si>
    <t xml:space="preserve">    特殊学校教育</t>
  </si>
  <si>
    <t>进修及培训</t>
  </si>
  <si>
    <t xml:space="preserve">    教师进修</t>
  </si>
  <si>
    <t xml:space="preserve">    干部教育</t>
  </si>
  <si>
    <t>教育费附加安排的支出</t>
  </si>
  <si>
    <t xml:space="preserve">    其他教育费附加安排的支出</t>
  </si>
  <si>
    <t>其他教育支出</t>
  </si>
  <si>
    <t xml:space="preserve">    其他教育支出</t>
  </si>
  <si>
    <t>科学技术支出</t>
  </si>
  <si>
    <t>技术研究与开发</t>
  </si>
  <si>
    <t xml:space="preserve">    其他技术研究与开发支出</t>
  </si>
  <si>
    <t>科学技术普及</t>
  </si>
  <si>
    <t xml:space="preserve">    机构运行</t>
  </si>
  <si>
    <t xml:space="preserve">    科普活动</t>
  </si>
  <si>
    <t xml:space="preserve">    青少年科技活动</t>
  </si>
  <si>
    <t xml:space="preserve">    其他科学技术普及支出</t>
  </si>
  <si>
    <t xml:space="preserve">    其他科学技术支出</t>
  </si>
  <si>
    <t>文化旅游体育与传媒支出</t>
  </si>
  <si>
    <t>文化和旅游</t>
  </si>
  <si>
    <t xml:space="preserve">    图书馆</t>
  </si>
  <si>
    <t xml:space="preserve">    文化展示及纪念机构</t>
  </si>
  <si>
    <t xml:space="preserve">    艺术表演团体</t>
  </si>
  <si>
    <t xml:space="preserve">    群众文化</t>
  </si>
  <si>
    <t xml:space="preserve">    文化创作与保护</t>
  </si>
  <si>
    <t xml:space="preserve">    文化和旅游市场管理</t>
  </si>
  <si>
    <t xml:space="preserve">    文化和旅游管理事务</t>
  </si>
  <si>
    <t xml:space="preserve">    其他文化和旅游支出</t>
  </si>
  <si>
    <t>文物</t>
  </si>
  <si>
    <t xml:space="preserve">    文物保护</t>
  </si>
  <si>
    <t xml:space="preserve">    博物馆</t>
  </si>
  <si>
    <t>体育</t>
  </si>
  <si>
    <t xml:space="preserve">    体育场馆</t>
  </si>
  <si>
    <t xml:space="preserve">    群众体育</t>
  </si>
  <si>
    <t xml:space="preserve">    其他体育支出</t>
  </si>
  <si>
    <t>新闻出版电影</t>
  </si>
  <si>
    <t xml:space="preserve">    电影</t>
  </si>
  <si>
    <t xml:space="preserve">    其他新闻出版电影支出</t>
  </si>
  <si>
    <t>其他文化旅游体育与传媒支出</t>
  </si>
  <si>
    <t xml:space="preserve">    其他文化旅游体育与传媒支出</t>
  </si>
  <si>
    <t>社会保障和就业支出</t>
  </si>
  <si>
    <t>人力资源和社会保障管理事务</t>
  </si>
  <si>
    <t xml:space="preserve">    劳动保障监察</t>
  </si>
  <si>
    <t xml:space="preserve">    社会保险业务管理事务</t>
  </si>
  <si>
    <t xml:space="preserve">    社会保险经办机构</t>
  </si>
  <si>
    <t xml:space="preserve">    引进人才费用</t>
  </si>
  <si>
    <t xml:space="preserve">    其他人力资源和社会保障管理事务支出</t>
  </si>
  <si>
    <t>民政管理事务</t>
  </si>
  <si>
    <t xml:space="preserve">    行政区划和地名管理</t>
  </si>
  <si>
    <t xml:space="preserve">    基层政权建设和社区治理</t>
  </si>
  <si>
    <t xml:space="preserve">    其他民政管理事务支出</t>
  </si>
  <si>
    <t>行政事业单位养老支出</t>
  </si>
  <si>
    <t xml:space="preserve">    行政单位离退休</t>
  </si>
  <si>
    <t xml:space="preserve">    事业单位离退休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</si>
  <si>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</si>
  <si>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</si>
  <si>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</si>
  <si>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</si>
  <si>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>就业补助</t>
  </si>
  <si>
    <t xml:space="preserve">    其他就业补助支出</t>
  </si>
  <si>
    <t>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</si>
  <si>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</si>
  <si>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</si>
  <si>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</si>
  <si>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</si>
  <si>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</si>
  <si>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其他优抚支出</t>
  </si>
  <si>
    <t>退役安置</t>
  </si>
  <si>
    <t xml:space="preserve">    退役士兵安置</t>
  </si>
  <si>
    <t xml:space="preserve">    军队移交政府的离退休人员安置</t>
  </si>
  <si>
    <t xml:space="preserve">    军队转业干部安置</t>
  </si>
  <si>
    <t xml:space="preserve">    其他退役安置支出</t>
  </si>
  <si>
    <t>社会福利</t>
  </si>
  <si>
    <t xml:space="preserve">    儿童福利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</si>
  <si>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</si>
  <si>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</si>
  <si>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</si>
  <si>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</si>
  <si>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>残疾人事业</t>
  </si>
  <si>
    <t xml:space="preserve">    残疾人康复</t>
  </si>
  <si>
    <t xml:space="preserve">    残疾人就业</t>
  </si>
  <si>
    <t xml:space="preserve">    残疾人生活和护理补贴</t>
  </si>
  <si>
    <t xml:space="preserve">    其他残疾人事业支出</t>
  </si>
  <si>
    <t>红十字事业</t>
  </si>
  <si>
    <t xml:space="preserve">    其他红十字事业支出</t>
  </si>
  <si>
    <t>最低生活保障</t>
  </si>
  <si>
    <t xml:space="preserve">    城市最低生活保障金支出</t>
  </si>
  <si>
    <t xml:space="preserve">    农村最低生活保障金支出</t>
  </si>
  <si>
    <t>临时救助</t>
  </si>
  <si>
    <t xml:space="preserve">    临时救助支出</t>
  </si>
  <si>
    <t xml:space="preserve">    流浪乞讨人员救助支出</t>
  </si>
  <si>
    <t>特困人员救助供养</t>
  </si>
  <si>
    <t xml:space="preserve">    城市特困人员救助供养支出</t>
  </si>
  <si>
    <t xml:space="preserve">    农村特困人员救助供养支出</t>
  </si>
  <si>
    <t>其他生活救助</t>
  </si>
  <si>
    <t xml:space="preserve">    其他农村生活救助</t>
  </si>
  <si>
    <t>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</si>
  <si>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</si>
  <si>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</si>
  <si>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</si>
  <si>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>退役军人管理事务</t>
  </si>
  <si>
    <t xml:space="preserve">    拥军优属</t>
  </si>
  <si>
    <t xml:space="preserve">    其他退役军人事务管理支出</t>
  </si>
  <si>
    <t>其他社会保障和就业支出</t>
  </si>
  <si>
    <t xml:space="preserve">    其他社会保障和就业支出</t>
  </si>
  <si>
    <t>卫生健康支出</t>
  </si>
  <si>
    <t>卫生健康管理事务</t>
  </si>
  <si>
    <t xml:space="preserve">    其他卫生健康管理事务支出</t>
  </si>
  <si>
    <t>公立医院</t>
  </si>
  <si>
    <t xml:space="preserve">    综合医院</t>
  </si>
  <si>
    <t xml:space="preserve">   中医（民族）医院</t>
  </si>
  <si>
    <t xml:space="preserve">    精神病医院</t>
  </si>
  <si>
    <t xml:space="preserve">    其他公立医院支出</t>
  </si>
  <si>
    <t>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</si>
  <si>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</si>
  <si>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</si>
  <si>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</si>
  <si>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>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</si>
  <si>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</si>
  <si>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</si>
  <si>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</si>
  <si>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</si>
  <si>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</si>
  <si>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</si>
  <si>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</si>
  <si>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>计划生育事务</t>
  </si>
  <si>
    <t xml:space="preserve">    计划生育机构</t>
  </si>
  <si>
    <t xml:space="preserve">    计划生育服务</t>
  </si>
  <si>
    <t xml:space="preserve">    其他计划生育事务支出</t>
  </si>
  <si>
    <t>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</si>
  <si>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</si>
  <si>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</si>
  <si>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</si>
  <si>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</si>
  <si>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财政对基本医疗保险基金的补助</t>
  </si>
  <si>
    <t xml:space="preserve">    财政对城乡居民基本医疗保险基金的补助</t>
  </si>
  <si>
    <t>医疗救助</t>
  </si>
  <si>
    <t xml:space="preserve">    城乡医疗救助</t>
  </si>
  <si>
    <t>优抚对象医疗</t>
  </si>
  <si>
    <t xml:space="preserve">    优抚对象医疗补助</t>
  </si>
  <si>
    <t xml:space="preserve">   其他优抚对象医疗支出</t>
  </si>
  <si>
    <t>老龄卫生健康事务</t>
  </si>
  <si>
    <t xml:space="preserve">    老龄卫生健康事务</t>
  </si>
  <si>
    <t>中医药事务</t>
  </si>
  <si>
    <t xml:space="preserve">   中医（民族医）药专项</t>
  </si>
  <si>
    <t>育幼服务</t>
  </si>
  <si>
    <t xml:space="preserve">    育儿补贴</t>
  </si>
  <si>
    <t>其他卫生健康支出</t>
  </si>
  <si>
    <t xml:space="preserve">   其他卫生健康支出</t>
  </si>
  <si>
    <t>节能环保支出</t>
  </si>
  <si>
    <t>环境保护管理事务</t>
  </si>
  <si>
    <t xml:space="preserve">    生态环境保护宣传</t>
  </si>
  <si>
    <t xml:space="preserve">    其他环境保护管理事务支出</t>
  </si>
  <si>
    <t>污染防治</t>
  </si>
  <si>
    <t xml:space="preserve">    其他污染防治支出</t>
  </si>
  <si>
    <t>自然生态保护</t>
  </si>
  <si>
    <t xml:space="preserve">    自然保护地</t>
  </si>
  <si>
    <t>循环经济</t>
  </si>
  <si>
    <t xml:space="preserve">    循环经济</t>
  </si>
  <si>
    <t>其他节能环保支出</t>
  </si>
  <si>
    <t xml:space="preserve">    其他节能环保支出</t>
  </si>
  <si>
    <t>城乡社区支出</t>
  </si>
  <si>
    <t>城乡社区管理事务</t>
  </si>
  <si>
    <t xml:space="preserve">    城管执法</t>
  </si>
  <si>
    <t xml:space="preserve">    其他城乡社区管理事务支出</t>
  </si>
  <si>
    <t>城乡社区规划与管理</t>
  </si>
  <si>
    <t xml:space="preserve">    城乡社区规划与管理</t>
  </si>
  <si>
    <t>城乡社区公共设施</t>
  </si>
  <si>
    <t xml:space="preserve">    其他城乡社区公共设施支出</t>
  </si>
  <si>
    <t>城乡社区环境卫生</t>
  </si>
  <si>
    <t xml:space="preserve">    城乡社区环境卫生</t>
  </si>
  <si>
    <t>其他城乡社区支出</t>
  </si>
  <si>
    <t xml:space="preserve">    其他城乡社区支出</t>
  </si>
  <si>
    <t>农林水支出</t>
  </si>
  <si>
    <t>农业农村</t>
  </si>
  <si>
    <t xml:space="preserve">    病虫害控制</t>
  </si>
  <si>
    <t xml:space="preserve">    农产品质量安全</t>
  </si>
  <si>
    <t xml:space="preserve">    执法监管</t>
  </si>
  <si>
    <t xml:space="preserve">    农业生产发展</t>
  </si>
  <si>
    <t xml:space="preserve">    农村社会事业</t>
  </si>
  <si>
    <t xml:space="preserve">    渔业发展</t>
  </si>
  <si>
    <t xml:space="preserve">    其他农业农村支出</t>
  </si>
  <si>
    <t>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</si>
  <si>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</si>
  <si>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</si>
  <si>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</si>
  <si>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森林生态效益补偿</t>
  </si>
  <si>
    <t xml:space="preserve">    湿地保护</t>
  </si>
  <si>
    <t xml:space="preserve">    其他林业和草原支出</t>
  </si>
  <si>
    <t>水利</t>
  </si>
  <si>
    <t xml:space="preserve">    水利工程建设</t>
  </si>
  <si>
    <t xml:space="preserve">    水利工程运行与维护</t>
  </si>
  <si>
    <t xml:space="preserve">    水土保持</t>
  </si>
  <si>
    <t xml:space="preserve">    水资源节约管理与保护</t>
  </si>
  <si>
    <t xml:space="preserve">    防汛</t>
  </si>
  <si>
    <t xml:space="preserve">    农村水利</t>
  </si>
  <si>
    <t xml:space="preserve">    其他水利支出</t>
  </si>
  <si>
    <t>巩固脱贫攻坚成果衔接乡村振兴</t>
  </si>
  <si>
    <t xml:space="preserve">    其他巩固脱贫攻坚成果衔接乡村振兴支出</t>
  </si>
  <si>
    <t>农村综合改革</t>
  </si>
  <si>
    <t xml:space="preserve">    对村级公益事业建设的补助</t>
  </si>
  <si>
    <t xml:space="preserve">    对村民委员会和村党支部的补助</t>
  </si>
  <si>
    <t>普惠金融发展支出</t>
  </si>
  <si>
    <t xml:space="preserve">    创业担保贷款贴息</t>
  </si>
  <si>
    <t>交通运输支出</t>
  </si>
  <si>
    <t>公路水路运输</t>
  </si>
  <si>
    <t xml:space="preserve">    公路建设</t>
  </si>
  <si>
    <t xml:space="preserve">     公路养护</t>
  </si>
  <si>
    <t xml:space="preserve">    其他公路水路运输支出</t>
  </si>
  <si>
    <t>其他交通运输支出</t>
  </si>
  <si>
    <t xml:space="preserve">    公共交通运营补助</t>
  </si>
  <si>
    <t xml:space="preserve">    其他交通运输支出</t>
  </si>
  <si>
    <t>资源勘探工业信息等支出</t>
  </si>
  <si>
    <t>制造业</t>
  </si>
  <si>
    <t xml:space="preserve">    纺织业</t>
  </si>
  <si>
    <t xml:space="preserve">    其他制造业支出</t>
  </si>
  <si>
    <t>国有资产监管</t>
  </si>
  <si>
    <t xml:space="preserve">    其他国有资产监管支出</t>
  </si>
  <si>
    <t>支持中小企业发展和管理支出</t>
  </si>
  <si>
    <t xml:space="preserve">    中小企业发展专项</t>
  </si>
  <si>
    <t xml:space="preserve">    其他支持中小企业发展和管理支出</t>
  </si>
  <si>
    <t>商业服务业等支出</t>
  </si>
  <si>
    <t>商业流通事务</t>
  </si>
  <si>
    <t xml:space="preserve">    其他商业流通事务支出</t>
  </si>
  <si>
    <t>其他商业服务业等支出</t>
  </si>
  <si>
    <t xml:space="preserve">    其他商业服务业等支出</t>
  </si>
  <si>
    <t>援助其他地区支出</t>
  </si>
  <si>
    <t>其他支出</t>
  </si>
  <si>
    <t xml:space="preserve">    其他支出</t>
  </si>
  <si>
    <t>自然资源海洋气象等支出</t>
  </si>
  <si>
    <t>自然资源事务</t>
  </si>
  <si>
    <t xml:space="preserve">    自然资源规划及管理</t>
  </si>
  <si>
    <t xml:space="preserve">    自然资源利用与保护</t>
  </si>
  <si>
    <t xml:space="preserve">    自然资源行业业务管理</t>
  </si>
  <si>
    <t xml:space="preserve">    自然资源调查与确权登记</t>
  </si>
  <si>
    <t xml:space="preserve">    地质矿产资源与环境调查</t>
  </si>
  <si>
    <t xml:space="preserve">    地质勘查与矿产资源管理</t>
  </si>
  <si>
    <t xml:space="preserve">    海域与海岛管理</t>
  </si>
  <si>
    <t xml:space="preserve">    其他自然资源事务支出</t>
  </si>
  <si>
    <t>气象事务</t>
  </si>
  <si>
    <t xml:space="preserve">    气象事业机构</t>
  </si>
  <si>
    <t xml:space="preserve">    其他气象事务支出</t>
  </si>
  <si>
    <t>住房保障支出</t>
  </si>
  <si>
    <t>保障性安居工程支出</t>
  </si>
  <si>
    <t xml:space="preserve">    棚户区改造</t>
  </si>
  <si>
    <t xml:space="preserve">    老旧小区改造</t>
  </si>
  <si>
    <t xml:space="preserve">    保障性租赁住房</t>
  </si>
  <si>
    <t xml:space="preserve">    其他保障性安居工程支出</t>
  </si>
  <si>
    <t>住房改革支出</t>
  </si>
  <si>
    <t xml:space="preserve">    住房公积金</t>
  </si>
  <si>
    <t xml:space="preserve">    提租补贴</t>
  </si>
  <si>
    <t xml:space="preserve">    购房补贴</t>
  </si>
  <si>
    <t>城乡社区住宅</t>
  </si>
  <si>
    <t xml:space="preserve">    住房公积金管理</t>
  </si>
  <si>
    <t>粮油物资储备支出</t>
  </si>
  <si>
    <t>粮油物资事务</t>
  </si>
  <si>
    <t xml:space="preserve">    粮食风险基金</t>
  </si>
  <si>
    <t xml:space="preserve">    其他粮油物资事务支出</t>
  </si>
  <si>
    <t>重要商品储备</t>
  </si>
  <si>
    <t xml:space="preserve">    化肥储备</t>
  </si>
  <si>
    <t>灾害防治及应急管理支出</t>
  </si>
  <si>
    <t>应急管理事务</t>
  </si>
  <si>
    <t xml:space="preserve">    灾害风险防治</t>
  </si>
  <si>
    <t xml:space="preserve">    其他应急管理支出</t>
  </si>
  <si>
    <t>消防救援事务</t>
  </si>
  <si>
    <t xml:space="preserve">    消防应急救援</t>
  </si>
  <si>
    <t>地震事务</t>
  </si>
  <si>
    <t xml:space="preserve">    地震预测预报</t>
  </si>
  <si>
    <t xml:space="preserve">    地震灾害预防</t>
  </si>
  <si>
    <t>自然灾害防治</t>
  </si>
  <si>
    <t xml:space="preserve">    其他自然灾害防治支出</t>
  </si>
  <si>
    <t>自然灾害救灾及恢复重建支出</t>
  </si>
  <si>
    <t xml:space="preserve">    其他自然灾害救灾及恢复重建支出</t>
  </si>
  <si>
    <t>其他灾害防治及应急管理支出</t>
  </si>
  <si>
    <t xml:space="preserve">    其他灾害防治及应急管理支出</t>
  </si>
  <si>
    <t>预备费</t>
  </si>
  <si>
    <t xml:space="preserve">    预备费</t>
  </si>
  <si>
    <t>债务还本支出</t>
  </si>
  <si>
    <t>地方政府一般债务还本支出</t>
  </si>
  <si>
    <t xml:space="preserve">    地方政府一般债券还本支出</t>
  </si>
  <si>
    <t xml:space="preserve">    地方政府向外国政府借款还本支出</t>
  </si>
  <si>
    <t xml:space="preserve">    地方政府向国际组织借款还本支出</t>
  </si>
  <si>
    <t>债务付息支出</t>
  </si>
  <si>
    <t>地方政府一般债务付息支出</t>
  </si>
  <si>
    <t xml:space="preserve">    地方政府一般债券付息支出</t>
  </si>
  <si>
    <t>表4</t>
  </si>
  <si>
    <t>2026年度本级一般公共预算支出经济分类情况表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</si>
  <si>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</si>
  <si>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</si>
  <si>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</si>
  <si>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</si>
  <si>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</si>
  <si>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</si>
  <si>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</si>
  <si>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</si>
  <si>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</si>
  <si>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</si>
  <si>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</si>
  <si>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</si>
  <si>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</si>
  <si>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</si>
  <si>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</si>
  <si>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</si>
  <si>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</si>
  <si>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表5</t>
  </si>
  <si>
    <t>2026年度本级一般公共预算基本支出经济分类情况表</t>
  </si>
  <si>
    <t>项目</t>
  </si>
  <si>
    <t>上年预算数</t>
  </si>
  <si>
    <t>当年预算数为上年执行数(或上年预算数)的％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</si>
  <si>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</si>
  <si>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</si>
  <si>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</si>
  <si>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</si>
  <si>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</si>
  <si>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</si>
  <si>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</si>
  <si>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</si>
  <si>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</si>
  <si>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</si>
  <si>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</si>
  <si>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</si>
  <si>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</si>
  <si>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</si>
  <si>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</si>
  <si>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</si>
  <si>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</si>
  <si>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</si>
  <si>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</si>
  <si>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</si>
  <si>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</si>
  <si>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</si>
  <si>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</si>
  <si>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</si>
  <si>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</si>
  <si>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</si>
  <si>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</si>
  <si>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</si>
  <si>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</si>
  <si>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</si>
  <si>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</si>
  <si>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</si>
  <si>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</si>
  <si>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</si>
  <si>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</si>
  <si>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</si>
  <si>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</si>
  <si>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</si>
  <si>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</si>
  <si>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</si>
  <si>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</si>
  <si>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</si>
  <si>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</si>
  <si>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</si>
  <si>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</si>
  <si>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</si>
  <si>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</si>
  <si>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</si>
  <si>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</si>
  <si>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</si>
  <si>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</si>
  <si>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</si>
  <si>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</si>
  <si>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预留</t>
  </si>
  <si>
    <t>国家赔偿费用支出</t>
  </si>
  <si>
    <t>对民间非营利组织和群众性自治组织补贴</t>
  </si>
  <si>
    <t>经常性赠与</t>
  </si>
  <si>
    <t>资本性赠与</t>
  </si>
  <si>
    <t>合计</t>
  </si>
  <si>
    <t>表6</t>
  </si>
  <si>
    <t>2026年度一般公共预算对下税收返还和转移支付预算表（分项目）</t>
  </si>
  <si>
    <t> 单位：万元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</si>
  <si>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</si>
  <si>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</si>
  <si>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</si>
  <si>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</si>
  <si>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</si>
  <si>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</si>
  <si>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</si>
  <si>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</si>
  <si>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</si>
  <si>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</si>
  <si>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</si>
  <si>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</si>
  <si>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</si>
  <si>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</si>
  <si>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</si>
  <si>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</si>
  <si>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</si>
  <si>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</si>
  <si>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</si>
  <si>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</si>
  <si>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</si>
  <si>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</si>
  <si>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表7</t>
  </si>
  <si>
    <t>2026年度一般公共预算对下税收返还和转移支付预算表（分地区）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</si>
  <si>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</si>
  <si>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</si>
  <si>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</si>
  <si>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</si>
  <si>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</si>
  <si>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吴航街道</t>
  </si>
  <si>
    <t>航城街道</t>
  </si>
  <si>
    <t>营前街道</t>
  </si>
  <si>
    <t>首 占 镇</t>
  </si>
  <si>
    <t>玉 田 镇</t>
  </si>
  <si>
    <t>罗 联 乡</t>
  </si>
  <si>
    <t>江 田 镇</t>
  </si>
  <si>
    <t>古 槐 镇</t>
  </si>
  <si>
    <t>文武砂镇</t>
  </si>
  <si>
    <t>鹤 上 镇</t>
  </si>
  <si>
    <t>漳港街道</t>
  </si>
  <si>
    <t>湖 南 镇</t>
  </si>
  <si>
    <t>金 峰 镇</t>
  </si>
  <si>
    <t>文 岭 镇</t>
  </si>
  <si>
    <t>梅 花 镇</t>
  </si>
  <si>
    <t>潭 头 镇</t>
  </si>
  <si>
    <t>松 下 镇</t>
  </si>
  <si>
    <t>猴 屿 乡</t>
  </si>
  <si>
    <t>未落实到乡镇数</t>
  </si>
  <si>
    <t>合   计</t>
  </si>
  <si>
    <t>表8</t>
  </si>
  <si>
    <t>2026年度本级一般公共预算“三公”经费支出预算表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</si>
  <si>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</si>
  <si>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</si>
  <si>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</si>
  <si>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</si>
  <si>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</si>
  <si>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</si>
  <si>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</si>
  <si>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2026年使用一般公共预算拨款安排的“三公”经费预算数为2112.19万元，比上年预算数增长6.7%。其中，因公出国（境）经费155万元，与上年预算数相比增长55.0%；公务接待费255.23万元，与上年预算数相比增长14.7%；公务用车购置经费442万元，与上年预算数相比增长3.0%；公务用车运行经费1259.96万元，与上年预算数相比增长2.6%。</t>
  </si>
  <si>
    <t>表9</t>
  </si>
  <si>
    <t>2026年度本级政府性基金收入预算表</t>
  </si>
  <si>
    <t>项      目</t>
  </si>
  <si>
    <t>上年预计完成数</t>
  </si>
  <si>
    <t>当年预算数为上年预计完成数的％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</si>
  <si>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</si>
  <si>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</si>
  <si>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</si>
  <si>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</si>
  <si>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</si>
  <si>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</si>
  <si>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</si>
  <si>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</si>
  <si>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</si>
  <si>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</si>
  <si>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</si>
  <si>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</si>
  <si>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</si>
  <si>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城市公用事业附加收入</t>
  </si>
  <si>
    <t xml:space="preserve">      其他地方自行试点项目收益专债收入</t>
  </si>
  <si>
    <t xml:space="preserve">   转移性收入</t>
  </si>
  <si>
    <t xml:space="preserve">      上级补助收入（含福州新区定额补助）</t>
  </si>
  <si>
    <t xml:space="preserve">      上年结余收入</t>
  </si>
  <si>
    <t xml:space="preserve">      地方政府专项债券资金收入</t>
  </si>
  <si>
    <t xml:space="preserve">      其他调入政府性基金预算收入</t>
  </si>
  <si>
    <t>本年收入小计</t>
  </si>
  <si>
    <t>表10</t>
  </si>
  <si>
    <t>2026年度本级政府性基金支出预算表</t>
  </si>
  <si>
    <t>当年预
算数</t>
  </si>
  <si>
    <t xml:space="preserve">    国家电影事业发展专项资金安排的支出</t>
  </si>
  <si>
    <t xml:space="preserve">    其他国家电影事业发展专项资金支出</t>
  </si>
  <si>
    <t xml:space="preserve">    国有土地使用权出让收入及对应专项债务收入安排的支出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</si>
  <si>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</si>
  <si>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</si>
  <si>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</si>
  <si>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</si>
  <si>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</si>
  <si>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</si>
  <si>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廉租住房支出</t>
  </si>
  <si>
    <t xml:space="preserve">    支付破产或改制企业职工安置费</t>
  </si>
  <si>
    <t xml:space="preserve">    棚户区改造支出</t>
  </si>
  <si>
    <t xml:space="preserve">    公共租赁住房支出</t>
  </si>
  <si>
    <t xml:space="preserve">    保障性住房租金补贴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</si>
  <si>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</si>
  <si>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</si>
  <si>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</si>
  <si>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</si>
  <si>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  国有土地收益基金及对应专项债务收入安排的支出</t>
  </si>
  <si>
    <t xml:space="preserve">    其他国有土地收益基金支出</t>
  </si>
  <si>
    <t xml:space="preserve">    农业土地开发资金安排的支出</t>
  </si>
  <si>
    <t xml:space="preserve">    城市基础设施配套费安排的支出</t>
  </si>
  <si>
    <t xml:space="preserve">    城市公共设施</t>
  </si>
  <si>
    <t xml:space="preserve">    城市环境卫生</t>
  </si>
  <si>
    <t xml:space="preserve">    公有房屋</t>
  </si>
  <si>
    <t xml:space="preserve">    城市防洪</t>
  </si>
  <si>
    <t xml:space="preserve">    其他城市基础设施配套费安排的支出</t>
  </si>
  <si>
    <t xml:space="preserve">  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</si>
  <si>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</si>
  <si>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</si>
  <si>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</si>
  <si>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  彩票发行销售机构业务费安排的支出</t>
  </si>
  <si>
    <t xml:space="preserve">    其他彩票发行销售机构业务费安排的支出</t>
  </si>
  <si>
    <t xml:space="preserve">    彩票公益金安排的支出</t>
  </si>
  <si>
    <t xml:space="preserve">    用于社会福利的彩票公益金支出</t>
  </si>
  <si>
    <t xml:space="preserve">    用于体育事业的彩票公益金支出</t>
  </si>
  <si>
    <t xml:space="preserve">    用于残疾人事业的彩票公益金支出</t>
  </si>
  <si>
    <t>转移性支出</t>
  </si>
  <si>
    <t xml:space="preserve">    调出资金</t>
  </si>
  <si>
    <t xml:space="preserve">    政府性基金预算调出资金</t>
  </si>
  <si>
    <t xml:space="preserve">    地方政府专项债务还本支出</t>
  </si>
  <si>
    <t>本年支出合计</t>
  </si>
  <si>
    <t>表11</t>
  </si>
  <si>
    <t>2026年度政府性基金转移支付预算表</t>
  </si>
  <si>
    <t>××地区</t>
  </si>
  <si>
    <t>……</t>
  </si>
  <si>
    <t>未落实到地区数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</si>
  <si>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</si>
  <si>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</si>
  <si>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</si>
  <si>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</si>
  <si>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</si>
  <si>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</si>
  <si>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</si>
  <si>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</si>
  <si>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</si>
  <si>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</si>
  <si>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</si>
  <si>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备注：长乐区政府性基金支出均在本级，故本表为空。</t>
  </si>
  <si>
    <t>表12</t>
  </si>
  <si>
    <t>2026年度本级国有资本经营收入预算表</t>
  </si>
  <si>
    <t>一、利润收入</t>
  </si>
  <si>
    <t xml:space="preserve">  其中：其他国有资本经营预算企业利润收入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</si>
  <si>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</si>
  <si>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</si>
  <si>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</si>
  <si>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</si>
  <si>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</si>
  <si>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</si>
  <si>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</si>
  <si>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</si>
  <si>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>本年收入合计</t>
  </si>
  <si>
    <t>表13</t>
  </si>
  <si>
    <t>2026年度本级国有资本经营支出预算表</t>
  </si>
  <si>
    <t>一、解决历史遗留问题及改革成本支出</t>
  </si>
  <si>
    <t xml:space="preserve">   其中：厂办大集体改革支出</t>
  </si>
  <si>
    <t xml:space="preserve">        “三供一业”移交补助支出</t>
  </si>
  <si>
    <t xml:space="preserve">        国有企业办职教幼教补助支出</t>
  </si>
  <si>
    <t xml:space="preserve">        国有企业办公共服务机构移交补助支出</t>
  </si>
  <si>
    <t xml:space="preserve">        国有企业退休人员社会化管理补助支出</t>
  </si>
  <si>
    <t xml:space="preserve">        国有企业棚户区改造支出</t>
  </si>
  <si>
    <t xml:space="preserve">        国有企业改革成本支出</t>
  </si>
  <si>
    <t xml:space="preserve">        离休干部医药补助支出</t>
  </si>
  <si>
    <t xml:space="preserve">        其他解决历史遗留问题及改革成本支出</t>
  </si>
  <si>
    <t>二、国有企业资本金注入</t>
  </si>
  <si>
    <t xml:space="preserve">   其中：国有经济结构调整支出</t>
  </si>
  <si>
    <t xml:space="preserve">        公益性设施投资支出</t>
  </si>
  <si>
    <t xml:space="preserve">        前瞻性战略性产业发展支出</t>
  </si>
  <si>
    <t xml:space="preserve">        生态环境保护支出</t>
  </si>
  <si>
    <t xml:space="preserve">        支持科技进步支出</t>
  </si>
  <si>
    <t xml:space="preserve">        保障国有经济安全支出</t>
  </si>
  <si>
    <t xml:space="preserve">        对外投资合作支出</t>
  </si>
  <si>
    <t xml:space="preserve">        其他国有企业资本金注入</t>
  </si>
  <si>
    <t>三、国有企业政策性补贴</t>
  </si>
  <si>
    <t xml:space="preserve">   其中：国有企业政策性补贴</t>
  </si>
  <si>
    <t>四、金融国有资本经营预算支出</t>
  </si>
  <si>
    <t xml:space="preserve">   其中：资本性支出</t>
  </si>
  <si>
    <t xml:space="preserve">        改革性支出</t>
  </si>
  <si>
    <t xml:space="preserve">        其他金融国有资本经营预算支出</t>
  </si>
  <si>
    <t>五、其他国有资本经营预算支出</t>
  </si>
  <si>
    <t>六、调出资金</t>
  </si>
  <si>
    <t>表14</t>
  </si>
  <si>
    <t>2026年度本级社会保险基金预算收入表</t>
  </si>
  <si>
    <t>项　目</t>
  </si>
  <si>
    <t>一、企业职工基本养老保险基金收入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</si>
  <si>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</si>
  <si>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</si>
  <si>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</si>
  <si>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</si>
  <si>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</si>
  <si>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</si>
  <si>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</si>
  <si>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</si>
  <si>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</si>
  <si>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</si>
  <si>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</si>
  <si>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</si>
  <si>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t xml:space="preserve">       其中：保险费收入</t>
  </si>
  <si>
    <t xml:space="preserve">                  财政补贴收入</t>
  </si>
  <si>
    <t xml:space="preserve">                  利息收入</t>
  </si>
  <si>
    <t>六、工伤保险基金收入</t>
  </si>
  <si>
    <t>七、失业保险基金收入</t>
  </si>
  <si>
    <t>八、生育保险基金收入</t>
  </si>
  <si>
    <t>表15</t>
  </si>
  <si>
    <t>2026年度本级社会保险基金预算支出表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</si>
  <si>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</si>
  <si>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</si>
  <si>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</si>
  <si>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</si>
  <si>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</si>
  <si>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</si>
  <si>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</si>
  <si>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</si>
  <si>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</si>
  <si>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</si>
  <si>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三、机关事业单位基本养老保险基金支出</t>
  </si>
  <si>
    <t xml:space="preserve">    其中：基本养老金支出</t>
  </si>
  <si>
    <t xml:space="preserve">          其他机关事业单位基本养老保险基金支出</t>
  </si>
  <si>
    <t>四、职工基本医疗保险基金支出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</si>
  <si>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</si>
  <si>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</si>
  <si>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</si>
  <si>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>五、居民基本医疗保险基金支出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</si>
  <si>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城乡居民基本医疗保险基金支出</t>
    </r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</si>
  <si>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</si>
  <si>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</si>
  <si>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</si>
  <si>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>(二) 新型农村合作医疗基金支出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</si>
  <si>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</si>
  <si>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</si>
  <si>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</si>
  <si>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城镇居民基本医疗保险基金支出</t>
    </r>
  </si>
  <si>
    <t xml:space="preserve">    其中：城镇居民基本医疗保险基金医疗待遇支出</t>
  </si>
  <si>
    <t xml:space="preserve">          其他城镇居民基本医疗保险基金支出</t>
  </si>
  <si>
    <t>六、工伤保险基金支出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</si>
  <si>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</si>
  <si>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</si>
  <si>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</si>
  <si>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</si>
  <si>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</si>
  <si>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</si>
  <si>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</si>
  <si>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</si>
  <si>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</si>
  <si>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八、生育保险基金支出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</si>
  <si>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</si>
  <si>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</si>
  <si>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</si>
  <si>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表16</t>
  </si>
  <si>
    <t>2025年度地方政府债务限额及余额情况表</t>
  </si>
  <si>
    <t>单位：亿元</t>
  </si>
  <si>
    <t>地区</t>
  </si>
  <si>
    <t>2025年债务限额</t>
  </si>
  <si>
    <t>2025年债务余额预计执行数</t>
  </si>
  <si>
    <t>一般债务</t>
  </si>
  <si>
    <t>专项债务</t>
  </si>
  <si>
    <t>长乐区合计</t>
  </si>
  <si>
    <t>一、××市（县、区）本级</t>
  </si>
  <si>
    <t>二、××市（县、区）下级合计</t>
  </si>
  <si>
    <t xml:space="preserve">    下级地区1</t>
  </si>
  <si>
    <t xml:space="preserve">    下级地区2</t>
  </si>
  <si>
    <t xml:space="preserve">    ……</t>
  </si>
  <si>
    <t>表17</t>
  </si>
  <si>
    <t>2025年度地方政府一般债务限额及余额情况表</t>
  </si>
  <si>
    <t>本地区金额</t>
  </si>
  <si>
    <t>本级金额</t>
  </si>
  <si>
    <t>一、2024年末地方政府一般债务余额</t>
  </si>
  <si>
    <t>二、2025年地方政府一般债券发行额</t>
  </si>
  <si>
    <t>三、2025年地方政府一般债券还本额</t>
  </si>
  <si>
    <t>四、2025年末地方政府一般债务余额预计执行数</t>
  </si>
  <si>
    <t>五、2025年末地方政府一般债务限额</t>
  </si>
  <si>
    <t>六、2026年提前下达新增一般债务限额</t>
  </si>
  <si>
    <t>表18</t>
  </si>
  <si>
    <t>2025年度地方政府专项债务限额及余额情况表</t>
  </si>
  <si>
    <t>一、2024年末地方政府专项债务余额</t>
  </si>
  <si>
    <t>二、2025年地方政府专项债券发行额</t>
  </si>
  <si>
    <t>三、2025年地方政府专项债券还本额</t>
  </si>
  <si>
    <t>四、2025年末地方政府专项债务余额预计执行数</t>
  </si>
  <si>
    <t>五、2025年末地方政府专项债务限额</t>
  </si>
  <si>
    <t>六、2026年提前下达新增专项债务限额</t>
  </si>
  <si>
    <t>表19</t>
  </si>
  <si>
    <t>2025年度地方政府债券发行及还本付息情况表</t>
  </si>
  <si>
    <t>一、2025年发行预计执行数</t>
  </si>
  <si>
    <t>1.一般债券</t>
  </si>
  <si>
    <t xml:space="preserve">   其中：再融资债券</t>
  </si>
  <si>
    <t>2.专项债券</t>
  </si>
  <si>
    <t>二、2025年还本支出预计执行数</t>
  </si>
  <si>
    <t>三、2025年付息预计执行数</t>
  </si>
  <si>
    <t>四、2026年还本预算数</t>
  </si>
  <si>
    <t xml:space="preserve">         财政预算安排</t>
  </si>
  <si>
    <t>五、2026年付息预算数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</si>
</sst>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#,##0_ ;[Red]\-#,##0\ "/>
    <numFmt numFmtId="179" formatCode="#,##0_ "/>
    <numFmt numFmtId="180" formatCode="_ * #,##0_ ;_ * \-#,##0_ ;_ * &quot;-&quot;??_ ;_ @_ "/>
    <numFmt numFmtId="181" formatCode="0.00_ ;[Red]\-0.00\ "/>
    <numFmt numFmtId="182" formatCode="0_ "/>
    <numFmt numFmtId="183" formatCode="#,##0_);[Red]\(#,##0\)"/>
    <numFmt numFmtId="184" formatCode="#,##0.0_);[Red]\(#,##0.0\)"/>
    <numFmt numFmtId="185" formatCode="0.0%"/>
    <numFmt numFmtId="186" formatCode="#,##0.0_ "/>
    <numFmt numFmtId="187" formatCode="_ * #,##0.0_ ;_ * \-#,##0.0_ ;_ * &quot;-&quot;??_ ;_ @_ "/>
  </numFmts>
  <fonts count="89">
    <font>
      <sz val="12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黑体"/>
      <charset val="134"/>
    </font>
    <font>
      <sz val="16"/>
      <color indexed="8"/>
      <name val="方正小标宋简体"/>
      <charset val="134"/>
    </font>
    <font>
      <sz val="12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0"/>
      <name val="Times New Roman"/>
      <charset val="134"/>
    </font>
    <font>
      <sz val="12"/>
      <color indexed="8"/>
      <name val="Times New Roman"/>
      <charset val="134"/>
    </font>
    <font>
      <sz val="11"/>
      <color indexed="0"/>
      <name val="Times New Roman"/>
      <charset val="134"/>
    </font>
    <font>
      <sz val="11"/>
      <color indexed="8"/>
      <name val="Times New Roman"/>
      <charset val="134"/>
    </font>
    <font>
      <b/>
      <sz val="11"/>
      <color indexed="0"/>
      <name val="宋体"/>
      <charset val="134"/>
    </font>
    <font>
      <b/>
      <sz val="11"/>
      <name val="Times New Roman"/>
      <charset val="134"/>
    </font>
    <font>
      <sz val="11"/>
      <color indexed="0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6"/>
      <color indexed="8"/>
      <name val="方正小标宋_GBK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华文楷体"/>
      <charset val="134"/>
    </font>
    <font>
      <sz val="13"/>
      <name val="宋体"/>
      <charset val="134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1.5"/>
      <name val="宋体"/>
      <charset val="134"/>
    </font>
    <font>
      <b/>
      <sz val="11.5"/>
      <name val="Times New Roman"/>
      <charset val="134"/>
    </font>
    <font>
      <sz val="11.5"/>
      <name val="宋体"/>
      <charset val="134"/>
    </font>
    <font>
      <sz val="11.5"/>
      <name val="Times New Roman"/>
      <charset val="134"/>
    </font>
    <font>
      <sz val="11.5"/>
      <color indexed="0"/>
      <name val="Times New Roman"/>
      <charset val="134"/>
    </font>
    <font>
      <sz val="11.5"/>
      <color indexed="0"/>
      <name val="宋体"/>
      <charset val="134"/>
    </font>
    <font>
      <sz val="11.5"/>
      <color theme="3" tint="-0.5"/>
      <name val="Times New Roman"/>
      <charset val="134"/>
    </font>
    <font>
      <b/>
      <sz val="11.5"/>
      <color indexed="0"/>
      <name val="宋体"/>
      <charset val="134"/>
    </font>
    <font>
      <b/>
      <sz val="11.5"/>
      <color theme="3" tint="-0.5"/>
      <name val="Times New Roman"/>
      <charset val="134"/>
    </font>
    <font>
      <sz val="16"/>
      <name val="方正小标宋简体"/>
      <charset val="134"/>
    </font>
    <font>
      <sz val="11"/>
      <name val="Times New Roman"/>
      <charset val="134"/>
    </font>
    <font>
      <b/>
      <sz val="11"/>
      <color indexed="8"/>
      <name val="Times New Roman"/>
      <charset val="134"/>
    </font>
    <font>
      <sz val="11"/>
      <name val="华文楷体"/>
      <charset val="134"/>
    </font>
    <font>
      <sz val="11"/>
      <name val="楷体"/>
      <charset val="134"/>
    </font>
    <font>
      <sz val="16"/>
      <name val="方正小标宋_GBK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indexed="8"/>
      <name val="黑体"/>
      <charset val="134"/>
    </font>
    <font>
      <sz val="12"/>
      <name val="方正小标宋简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4"/>
      <name val="黑体"/>
      <charset val="134"/>
    </font>
    <font>
      <sz val="24"/>
      <name val="方正小标宋_GBK"/>
      <charset val="134"/>
    </font>
    <font>
      <b/>
      <sz val="24"/>
      <name val="宋体"/>
      <charset val="134"/>
    </font>
    <font>
      <b/>
      <sz val="16"/>
      <name val="方正书宋_GBK"/>
      <charset val="134"/>
    </font>
    <font>
      <b/>
      <sz val="16"/>
      <name val="Times New Roman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6"/>
      <name val="宋体"/>
      <charset val="134"/>
    </font>
    <font>
      <b/>
      <sz val="16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134"/>
    </font>
    <font>
      <sz val="10"/>
      <name val="Helv"/>
      <charset val="0"/>
    </font>
    <font>
      <sz val="10"/>
      <color indexed="8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1" fillId="5" borderId="27" applyNumberFormat="0" applyFon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5" fillId="0" borderId="2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6" borderId="30" applyNumberFormat="0" applyAlignment="0" applyProtection="0">
      <alignment vertical="center"/>
    </xf>
    <xf numFmtId="0" fontId="77" fillId="2" borderId="31" applyNumberFormat="0" applyAlignment="0" applyProtection="0">
      <alignment vertical="center"/>
    </xf>
    <xf numFmtId="0" fontId="78" fillId="2" borderId="30" applyNumberFormat="0" applyAlignment="0" applyProtection="0">
      <alignment vertical="center"/>
    </xf>
    <xf numFmtId="0" fontId="79" fillId="7" borderId="32" applyNumberFormat="0" applyAlignment="0" applyProtection="0">
      <alignment vertical="center"/>
    </xf>
    <xf numFmtId="0" fontId="80" fillId="0" borderId="33" applyNumberFormat="0" applyFill="0" applyAlignment="0" applyProtection="0">
      <alignment vertical="center"/>
    </xf>
    <xf numFmtId="0" fontId="81" fillId="0" borderId="34" applyNumberFormat="0" applyFill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85" fillId="12" borderId="0" applyNumberFormat="0" applyBorder="0" applyAlignment="0" applyProtection="0">
      <alignment vertical="center"/>
    </xf>
    <xf numFmtId="0" fontId="85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13" borderId="0" applyNumberFormat="0" applyBorder="0" applyAlignment="0" applyProtection="0">
      <alignment vertical="center"/>
    </xf>
    <xf numFmtId="0" fontId="85" fillId="9" borderId="0" applyNumberFormat="0" applyBorder="0" applyAlignment="0" applyProtection="0">
      <alignment vertical="center"/>
    </xf>
    <xf numFmtId="0" fontId="85" fillId="9" borderId="0" applyNumberFormat="0" applyBorder="0" applyAlignment="0" applyProtection="0">
      <alignment vertical="center"/>
    </xf>
    <xf numFmtId="0" fontId="84" fillId="9" borderId="0" applyNumberFormat="0" applyBorder="0" applyAlignment="0" applyProtection="0">
      <alignment vertical="center"/>
    </xf>
    <xf numFmtId="0" fontId="84" fillId="14" borderId="0" applyNumberFormat="0" applyBorder="0" applyAlignment="0" applyProtection="0">
      <alignment vertical="center"/>
    </xf>
    <xf numFmtId="0" fontId="85" fillId="8" borderId="0" applyNumberFormat="0" applyBorder="0" applyAlignment="0" applyProtection="0">
      <alignment vertical="center"/>
    </xf>
    <xf numFmtId="0" fontId="85" fillId="8" borderId="0" applyNumberFormat="0" applyBorder="0" applyAlignment="0" applyProtection="0">
      <alignment vertical="center"/>
    </xf>
    <xf numFmtId="0" fontId="84" fillId="8" borderId="0" applyNumberFormat="0" applyBorder="0" applyAlignment="0" applyProtection="0">
      <alignment vertical="center"/>
    </xf>
    <xf numFmtId="0" fontId="84" fillId="15" borderId="0" applyNumberFormat="0" applyBorder="0" applyAlignment="0" applyProtection="0">
      <alignment vertical="center"/>
    </xf>
    <xf numFmtId="0" fontId="85" fillId="4" borderId="0" applyNumberFormat="0" applyBorder="0" applyAlignment="0" applyProtection="0">
      <alignment vertical="center"/>
    </xf>
    <xf numFmtId="0" fontId="85" fillId="4" borderId="0" applyNumberFormat="0" applyBorder="0" applyAlignment="0" applyProtection="0">
      <alignment vertical="center"/>
    </xf>
    <xf numFmtId="0" fontId="84" fillId="4" borderId="0" applyNumberFormat="0" applyBorder="0" applyAlignment="0" applyProtection="0">
      <alignment vertical="center"/>
    </xf>
    <xf numFmtId="0" fontId="84" fillId="11" borderId="0" applyNumberFormat="0" applyBorder="0" applyAlignment="0" applyProtection="0">
      <alignment vertical="center"/>
    </xf>
    <xf numFmtId="0" fontId="85" fillId="16" borderId="0" applyNumberFormat="0" applyBorder="0" applyAlignment="0" applyProtection="0">
      <alignment vertical="center"/>
    </xf>
    <xf numFmtId="0" fontId="85" fillId="3" borderId="0" applyNumberFormat="0" applyBorder="0" applyAlignment="0" applyProtection="0">
      <alignment vertical="center"/>
    </xf>
    <xf numFmtId="0" fontId="84" fillId="3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8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6" fillId="0" borderId="0" applyBorder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45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86" fillId="0" borderId="0" applyBorder="0">
      <alignment vertical="center"/>
    </xf>
    <xf numFmtId="0" fontId="0" fillId="0" borderId="0" applyBorder="0">
      <alignment vertical="center"/>
    </xf>
    <xf numFmtId="0" fontId="45" fillId="0" borderId="0" applyBorder="0">
      <alignment vertical="center"/>
    </xf>
    <xf numFmtId="0" fontId="0" fillId="0" borderId="0" applyBorder="0">
      <alignment vertical="center"/>
    </xf>
    <xf numFmtId="0" fontId="86" fillId="0" borderId="0" applyBorder="0">
      <alignment vertical="center"/>
    </xf>
    <xf numFmtId="0" fontId="86" fillId="0" borderId="0" applyBorder="0">
      <alignment vertical="center"/>
    </xf>
    <xf numFmtId="0" fontId="0" fillId="0" borderId="0" applyBorder="0">
      <alignment vertical="center"/>
    </xf>
    <xf numFmtId="0" fontId="87" fillId="0" borderId="0"/>
    <xf numFmtId="0" fontId="86" fillId="0" borderId="0" applyBorder="0">
      <alignment vertical="center"/>
    </xf>
    <xf numFmtId="0" fontId="86" fillId="0" borderId="0" applyBorder="0">
      <alignment vertical="center"/>
    </xf>
    <xf numFmtId="0" fontId="11" fillId="0" borderId="0" applyBorder="0">
      <alignment vertical="center"/>
    </xf>
    <xf numFmtId="0" fontId="86" fillId="0" borderId="0" applyBorder="0">
      <alignment vertical="center"/>
    </xf>
    <xf numFmtId="0" fontId="86" fillId="0" borderId="0" applyBorder="0">
      <alignment vertical="center"/>
    </xf>
    <xf numFmtId="0" fontId="86" fillId="0" borderId="0" applyBorder="0">
      <alignment vertical="center"/>
    </xf>
    <xf numFmtId="0" fontId="86" fillId="0" borderId="0" applyBorder="0">
      <alignment vertical="center"/>
    </xf>
    <xf numFmtId="0" fontId="86" fillId="0" borderId="0" applyBorder="0">
      <alignment vertical="center"/>
    </xf>
    <xf numFmtId="0" fontId="0" fillId="0" borderId="0" applyBorder="0">
      <alignment vertical="center"/>
    </xf>
    <xf numFmtId="0" fontId="86" fillId="0" borderId="0" applyBorder="0">
      <alignment vertical="center"/>
    </xf>
    <xf numFmtId="0" fontId="0" fillId="0" borderId="0" applyBorder="0">
      <alignment vertical="center"/>
    </xf>
    <xf numFmtId="0" fontId="88" fillId="0" borderId="0" applyBorder="0">
      <alignment vertical="center"/>
    </xf>
    <xf numFmtId="0" fontId="86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" fillId="0" borderId="4">
      <alignment horizontal="distributed" vertical="center" wrapText="1"/>
    </xf>
  </cellStyleXfs>
  <cellXfs count="371">
    <xf numFmtId="0" fontId="0" fillId="0" borderId="0" xfId="0">
      <alignment vertical="center"/>
    </xf>
    <xf numFmtId="0" fontId="0" fillId="0" borderId="0" xfId="84" applyFont="1">
      <alignment vertical="center"/>
    </xf>
    <xf numFmtId="0" fontId="0" fillId="0" borderId="0" xfId="85" applyFont="1" applyFill="1" applyBorder="1" applyAlignment="1">
      <alignment vertical="center"/>
    </xf>
    <xf numFmtId="0" fontId="1" fillId="0" borderId="0" xfId="84" applyFont="1" applyBorder="1" applyAlignment="1">
      <alignment horizontal="center" vertical="center" wrapText="1"/>
    </xf>
    <xf numFmtId="0" fontId="2" fillId="0" borderId="0" xfId="84" applyFont="1" applyBorder="1" applyAlignment="1">
      <alignment horizontal="right" vertical="center" wrapText="1"/>
    </xf>
    <xf numFmtId="0" fontId="3" fillId="0" borderId="1" xfId="84" applyFont="1" applyBorder="1" applyAlignment="1">
      <alignment horizontal="center" vertical="center" wrapText="1"/>
    </xf>
    <xf numFmtId="0" fontId="3" fillId="0" borderId="2" xfId="84" applyFont="1" applyBorder="1" applyAlignment="1">
      <alignment horizontal="center" vertical="center" wrapText="1"/>
    </xf>
    <xf numFmtId="0" fontId="4" fillId="0" borderId="1" xfId="84" applyFont="1" applyBorder="1" applyAlignment="1">
      <alignment horizontal="left" vertical="center" wrapText="1"/>
    </xf>
    <xf numFmtId="176" fontId="2" fillId="0" borderId="3" xfId="84" applyNumberFormat="1" applyFont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/>
    </xf>
    <xf numFmtId="0" fontId="2" fillId="0" borderId="1" xfId="84" applyFont="1" applyBorder="1" applyAlignment="1">
      <alignment horizontal="left" vertical="center" wrapText="1" indent="1"/>
    </xf>
    <xf numFmtId="176" fontId="2" fillId="0" borderId="4" xfId="84" applyNumberFormat="1" applyFont="1" applyFill="1" applyBorder="1" applyAlignment="1">
      <alignment horizontal="left" vertical="center" wrapText="1"/>
    </xf>
    <xf numFmtId="176" fontId="2" fillId="0" borderId="1" xfId="84" applyNumberFormat="1" applyFont="1" applyBorder="1" applyAlignment="1">
      <alignment horizontal="left" vertical="center" wrapText="1"/>
    </xf>
    <xf numFmtId="4" fontId="2" fillId="0" borderId="4" xfId="84" applyNumberFormat="1" applyFont="1" applyFill="1" applyBorder="1" applyAlignment="1">
      <alignment horizontal="left" vertical="center" wrapText="1"/>
    </xf>
    <xf numFmtId="176" fontId="2" fillId="0" borderId="1" xfId="84" applyNumberFormat="1" applyFont="1" applyFill="1" applyBorder="1" applyAlignment="1">
      <alignment horizontal="left" vertical="center" wrapText="1"/>
    </xf>
    <xf numFmtId="0" fontId="1" fillId="0" borderId="0" xfId="84" applyFont="1" applyAlignment="1">
      <alignment horizontal="center" vertical="center" wrapText="1"/>
    </xf>
    <xf numFmtId="0" fontId="6" fillId="0" borderId="0" xfId="84" applyFont="1" applyBorder="1" applyAlignment="1">
      <alignment vertical="center" wrapText="1"/>
    </xf>
    <xf numFmtId="0" fontId="2" fillId="0" borderId="1" xfId="84" applyFont="1" applyBorder="1" applyAlignment="1">
      <alignment vertical="center" wrapText="1"/>
    </xf>
    <xf numFmtId="4" fontId="2" fillId="0" borderId="1" xfId="84" applyNumberFormat="1" applyFont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right" vertical="center"/>
    </xf>
    <xf numFmtId="4" fontId="2" fillId="0" borderId="2" xfId="84" applyNumberFormat="1" applyFont="1" applyBorder="1" applyAlignment="1">
      <alignment vertical="center" wrapText="1"/>
    </xf>
    <xf numFmtId="4" fontId="2" fillId="0" borderId="3" xfId="84" applyNumberFormat="1" applyFont="1" applyBorder="1" applyAlignment="1">
      <alignment vertical="center" wrapText="1"/>
    </xf>
    <xf numFmtId="4" fontId="2" fillId="0" borderId="4" xfId="84" applyNumberFormat="1" applyFont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2" fillId="0" borderId="6" xfId="84" applyNumberFormat="1" applyFont="1" applyBorder="1" applyAlignment="1">
      <alignment vertical="center" wrapText="1"/>
    </xf>
    <xf numFmtId="0" fontId="0" fillId="0" borderId="0" xfId="84" applyFont="1" applyAlignment="1">
      <alignment vertical="center" wrapText="1"/>
    </xf>
    <xf numFmtId="0" fontId="4" fillId="0" borderId="1" xfId="84" applyFont="1" applyBorder="1" applyAlignment="1">
      <alignment vertical="center" wrapText="1"/>
    </xf>
    <xf numFmtId="0" fontId="2" fillId="0" borderId="1" xfId="84" applyFont="1" applyBorder="1" applyAlignment="1">
      <alignment horizontal="left" vertical="center" wrapText="1"/>
    </xf>
    <xf numFmtId="0" fontId="0" fillId="0" borderId="0" xfId="84" applyFont="1" applyAlignment="1">
      <alignment horizontal="left" vertical="center" wrapText="1"/>
    </xf>
    <xf numFmtId="0" fontId="7" fillId="0" borderId="0" xfId="60" applyFont="1" applyAlignment="1"/>
    <xf numFmtId="0" fontId="0" fillId="0" borderId="0" xfId="60" applyAlignment="1">
      <alignment wrapText="1"/>
    </xf>
    <xf numFmtId="0" fontId="0" fillId="0" borderId="0" xfId="60" applyFill="1" applyAlignment="1"/>
    <xf numFmtId="0" fontId="0" fillId="0" borderId="0" xfId="60" applyAlignment="1"/>
    <xf numFmtId="177" fontId="0" fillId="0" borderId="0" xfId="1" applyNumberFormat="1" applyFont="1" applyFill="1" applyAlignment="1" applyProtection="1"/>
    <xf numFmtId="0" fontId="2" fillId="0" borderId="0" xfId="60" applyFont="1" applyAlignment="1">
      <alignment wrapText="1"/>
    </xf>
    <xf numFmtId="0" fontId="8" fillId="0" borderId="0" xfId="60" applyNumberFormat="1" applyFont="1" applyFill="1" applyAlignment="1" applyProtection="1">
      <alignment horizontal="center" vertical="center" wrapText="1"/>
    </xf>
    <xf numFmtId="0" fontId="8" fillId="0" borderId="0" xfId="60" applyNumberFormat="1" applyFont="1" applyFill="1" applyAlignment="1" applyProtection="1">
      <alignment horizontal="center" vertical="center"/>
    </xf>
    <xf numFmtId="177" fontId="8" fillId="0" borderId="0" xfId="1" applyNumberFormat="1" applyFont="1" applyFill="1" applyAlignment="1" applyProtection="1">
      <alignment horizontal="center" vertical="center"/>
    </xf>
    <xf numFmtId="0" fontId="0" fillId="0" borderId="0" xfId="60" applyNumberFormat="1" applyFont="1" applyFill="1" applyAlignment="1" applyProtection="1">
      <alignment wrapText="1"/>
    </xf>
    <xf numFmtId="0" fontId="9" fillId="0" borderId="0" xfId="65" applyFont="1">
      <alignment vertical="center"/>
    </xf>
    <xf numFmtId="0" fontId="0" fillId="0" borderId="0" xfId="65">
      <alignment vertical="center"/>
    </xf>
    <xf numFmtId="177" fontId="2" fillId="0" borderId="0" xfId="1" applyNumberFormat="1" applyFont="1" applyFill="1" applyAlignment="1" applyProtection="1">
      <alignment horizontal="right" vertical="center"/>
    </xf>
    <xf numFmtId="0" fontId="10" fillId="0" borderId="4" xfId="60" applyNumberFormat="1" applyFont="1" applyFill="1" applyBorder="1" applyAlignment="1" applyProtection="1">
      <alignment horizontal="center" vertical="center" wrapText="1"/>
    </xf>
    <xf numFmtId="178" fontId="4" fillId="0" borderId="4" xfId="65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 wrapText="1"/>
    </xf>
    <xf numFmtId="0" fontId="11" fillId="0" borderId="4" xfId="60" applyNumberFormat="1" applyFont="1" applyFill="1" applyBorder="1" applyAlignment="1" applyProtection="1">
      <alignment horizontal="left" vertical="center" wrapText="1"/>
    </xf>
    <xf numFmtId="179" fontId="12" fillId="0" borderId="7" xfId="0" applyNumberFormat="1" applyFont="1" applyBorder="1" applyAlignment="1">
      <alignment vertical="center" wrapText="1"/>
    </xf>
    <xf numFmtId="177" fontId="12" fillId="0" borderId="8" xfId="1" applyNumberFormat="1" applyFont="1" applyBorder="1" applyAlignment="1">
      <alignment vertical="center" wrapText="1"/>
    </xf>
    <xf numFmtId="49" fontId="2" fillId="0" borderId="4" xfId="73" applyNumberFormat="1" applyFont="1" applyBorder="1" applyAlignment="1">
      <alignment vertical="center" wrapText="1"/>
    </xf>
    <xf numFmtId="179" fontId="12" fillId="0" borderId="9" xfId="0" applyNumberFormat="1" applyFont="1" applyBorder="1" applyAlignment="1">
      <alignment vertical="center" wrapText="1"/>
    </xf>
    <xf numFmtId="177" fontId="12" fillId="0" borderId="10" xfId="1" applyNumberFormat="1" applyFont="1" applyBorder="1" applyAlignment="1">
      <alignment vertical="center" wrapText="1"/>
    </xf>
    <xf numFmtId="179" fontId="12" fillId="0" borderId="9" xfId="0" applyNumberFormat="1" applyFont="1" applyBorder="1">
      <alignment vertical="center"/>
    </xf>
    <xf numFmtId="177" fontId="12" fillId="0" borderId="10" xfId="1" applyNumberFormat="1" applyFont="1" applyBorder="1">
      <alignment vertical="center"/>
    </xf>
    <xf numFmtId="49" fontId="2" fillId="0" borderId="4" xfId="67" applyNumberFormat="1" applyFont="1" applyBorder="1" applyAlignment="1">
      <alignment vertical="center" wrapText="1"/>
    </xf>
    <xf numFmtId="179" fontId="13" fillId="2" borderId="11" xfId="0" applyNumberFormat="1" applyFont="1" applyFill="1" applyBorder="1" applyAlignment="1" applyProtection="1">
      <alignment horizontal="right" vertical="center"/>
    </xf>
    <xf numFmtId="177" fontId="14" fillId="0" borderId="10" xfId="1" applyNumberFormat="1" applyFont="1" applyBorder="1">
      <alignment vertical="center"/>
    </xf>
    <xf numFmtId="179" fontId="13" fillId="2" borderId="12" xfId="0" applyNumberFormat="1" applyFont="1" applyFill="1" applyBorder="1" applyAlignment="1" applyProtection="1">
      <alignment horizontal="right" vertical="center"/>
    </xf>
    <xf numFmtId="179" fontId="14" fillId="0" borderId="6" xfId="0" applyNumberFormat="1" applyFont="1" applyFill="1" applyBorder="1" applyAlignment="1">
      <alignment vertical="center"/>
    </xf>
    <xf numFmtId="49" fontId="2" fillId="0" borderId="4" xfId="70" applyNumberFormat="1" applyFont="1" applyBorder="1" applyAlignment="1">
      <alignment vertical="center" wrapText="1"/>
    </xf>
    <xf numFmtId="179" fontId="15" fillId="0" borderId="13" xfId="0" applyNumberFormat="1" applyFont="1" applyFill="1" applyBorder="1" applyAlignment="1" applyProtection="1">
      <alignment horizontal="right" vertical="center"/>
    </xf>
    <xf numFmtId="179" fontId="14" fillId="0" borderId="9" xfId="0" applyNumberFormat="1" applyFont="1" applyBorder="1">
      <alignment vertical="center"/>
    </xf>
    <xf numFmtId="49" fontId="2" fillId="0" borderId="4" xfId="64" applyNumberFormat="1" applyFont="1" applyBorder="1" applyAlignment="1">
      <alignment vertical="center" wrapText="1"/>
    </xf>
    <xf numFmtId="0" fontId="15" fillId="0" borderId="4" xfId="60" applyNumberFormat="1" applyFont="1" applyFill="1" applyBorder="1" applyAlignment="1" applyProtection="1">
      <alignment horizontal="left" vertical="center" wrapText="1"/>
    </xf>
    <xf numFmtId="49" fontId="2" fillId="0" borderId="4" xfId="76" applyNumberFormat="1" applyFont="1" applyBorder="1" applyAlignment="1">
      <alignment vertical="center" wrapText="1"/>
    </xf>
    <xf numFmtId="49" fontId="2" fillId="0" borderId="4" xfId="79" applyNumberFormat="1" applyFont="1" applyBorder="1" applyAlignment="1">
      <alignment vertical="center" wrapText="1"/>
    </xf>
    <xf numFmtId="49" fontId="2" fillId="0" borderId="4" xfId="74" applyNumberFormat="1" applyFont="1" applyBorder="1" applyAlignment="1">
      <alignment vertical="center" wrapText="1"/>
    </xf>
    <xf numFmtId="49" fontId="2" fillId="0" borderId="4" xfId="68" applyNumberFormat="1" applyFont="1" applyBorder="1" applyAlignment="1">
      <alignment vertical="center" wrapText="1"/>
    </xf>
    <xf numFmtId="49" fontId="2" fillId="0" borderId="4" xfId="59" applyNumberFormat="1" applyFont="1" applyBorder="1" applyAlignment="1">
      <alignment vertical="center" wrapText="1"/>
    </xf>
    <xf numFmtId="0" fontId="14" fillId="0" borderId="9" xfId="0" applyFont="1" applyBorder="1">
      <alignment vertical="center"/>
    </xf>
    <xf numFmtId="49" fontId="2" fillId="0" borderId="4" xfId="63" applyNumberFormat="1" applyFont="1" applyBorder="1" applyAlignment="1">
      <alignment vertical="center" wrapText="1"/>
    </xf>
    <xf numFmtId="49" fontId="2" fillId="0" borderId="14" xfId="63" applyNumberFormat="1" applyFont="1" applyBorder="1" applyAlignment="1">
      <alignment vertical="center" wrapText="1"/>
    </xf>
    <xf numFmtId="0" fontId="14" fillId="0" borderId="15" xfId="0" applyFont="1" applyBorder="1">
      <alignment vertical="center"/>
    </xf>
    <xf numFmtId="0" fontId="14" fillId="0" borderId="16" xfId="0" applyFont="1" applyBorder="1">
      <alignment vertical="center"/>
    </xf>
    <xf numFmtId="177" fontId="14" fillId="0" borderId="17" xfId="1" applyNumberFormat="1" applyFont="1" applyBorder="1">
      <alignment vertical="center"/>
    </xf>
    <xf numFmtId="0" fontId="16" fillId="0" borderId="4" xfId="0" applyFont="1" applyFill="1" applyBorder="1" applyAlignment="1">
      <alignment horizontal="center" vertical="center"/>
    </xf>
    <xf numFmtId="180" fontId="17" fillId="0" borderId="4" xfId="60" applyNumberFormat="1" applyFont="1" applyFill="1" applyBorder="1" applyAlignment="1">
      <alignment vertical="center"/>
    </xf>
    <xf numFmtId="180" fontId="17" fillId="0" borderId="18" xfId="60" applyNumberFormat="1" applyFont="1" applyFill="1" applyBorder="1" applyAlignment="1">
      <alignment vertical="center"/>
    </xf>
    <xf numFmtId="177" fontId="12" fillId="0" borderId="4" xfId="1" applyNumberFormat="1" applyFont="1" applyBorder="1">
      <alignment vertical="center"/>
    </xf>
    <xf numFmtId="0" fontId="2" fillId="0" borderId="0" xfId="60" applyFont="1" applyAlignment="1"/>
    <xf numFmtId="0" fontId="8" fillId="0" borderId="0" xfId="69" applyFont="1" applyFill="1" applyAlignment="1">
      <alignment horizontal="center" vertical="center" wrapText="1"/>
    </xf>
    <xf numFmtId="0" fontId="0" fillId="0" borderId="0" xfId="60" applyNumberFormat="1" applyFont="1" applyFill="1" applyAlignment="1" applyProtection="1"/>
    <xf numFmtId="181" fontId="16" fillId="0" borderId="7" xfId="0" applyNumberFormat="1" applyFont="1" applyBorder="1" applyAlignment="1">
      <alignment vertical="center" wrapText="1"/>
    </xf>
    <xf numFmtId="177" fontId="16" fillId="0" borderId="8" xfId="1" applyNumberFormat="1" applyFont="1" applyBorder="1" applyAlignment="1">
      <alignment vertical="center" wrapText="1"/>
    </xf>
    <xf numFmtId="49" fontId="2" fillId="0" borderId="4" xfId="73" applyNumberFormat="1" applyFont="1" applyBorder="1" applyAlignment="1">
      <alignment vertical="center"/>
    </xf>
    <xf numFmtId="179" fontId="16" fillId="0" borderId="9" xfId="0" applyNumberFormat="1" applyFont="1" applyBorder="1" applyAlignment="1">
      <alignment vertical="center" wrapText="1"/>
    </xf>
    <xf numFmtId="177" fontId="16" fillId="0" borderId="10" xfId="1" applyNumberFormat="1" applyFont="1" applyBorder="1" applyAlignment="1">
      <alignment vertical="center" wrapText="1"/>
    </xf>
    <xf numFmtId="49" fontId="2" fillId="2" borderId="4" xfId="73" applyNumberFormat="1" applyFont="1" applyFill="1" applyBorder="1" applyAlignment="1">
      <alignment vertical="center"/>
    </xf>
    <xf numFmtId="179" fontId="15" fillId="2" borderId="13" xfId="0" applyNumberFormat="1" applyFont="1" applyFill="1" applyBorder="1" applyAlignment="1" applyProtection="1">
      <alignment horizontal="right" vertical="center"/>
    </xf>
    <xf numFmtId="182" fontId="14" fillId="0" borderId="9" xfId="0" applyNumberFormat="1" applyFont="1" applyBorder="1">
      <alignment vertical="center"/>
    </xf>
    <xf numFmtId="0" fontId="11" fillId="2" borderId="4" xfId="60" applyNumberFormat="1" applyFont="1" applyFill="1" applyBorder="1" applyAlignment="1" applyProtection="1">
      <alignment horizontal="left" vertical="center" wrapText="1"/>
    </xf>
    <xf numFmtId="179" fontId="18" fillId="0" borderId="9" xfId="0" applyNumberFormat="1" applyFont="1" applyBorder="1">
      <alignment vertical="center"/>
    </xf>
    <xf numFmtId="177" fontId="18" fillId="0" borderId="10" xfId="1" applyNumberFormat="1" applyFont="1" applyBorder="1">
      <alignment vertical="center"/>
    </xf>
    <xf numFmtId="49" fontId="2" fillId="0" borderId="4" xfId="74" applyNumberFormat="1" applyFont="1" applyBorder="1" applyAlignment="1">
      <alignment vertical="center"/>
    </xf>
    <xf numFmtId="0" fontId="18" fillId="0" borderId="9" xfId="0" applyFont="1" applyBorder="1">
      <alignment vertical="center"/>
    </xf>
    <xf numFmtId="49" fontId="2" fillId="0" borderId="14" xfId="73" applyNumberFormat="1" applyFont="1" applyBorder="1" applyAlignment="1">
      <alignment vertical="center"/>
    </xf>
    <xf numFmtId="0" fontId="18" fillId="0" borderId="15" xfId="0" applyFont="1" applyBorder="1">
      <alignment vertical="center"/>
    </xf>
    <xf numFmtId="177" fontId="18" fillId="0" borderId="19" xfId="1" applyNumberFormat="1" applyFont="1" applyBorder="1">
      <alignment vertical="center"/>
    </xf>
    <xf numFmtId="0" fontId="18" fillId="0" borderId="4" xfId="0" applyFont="1" applyBorder="1">
      <alignment vertical="center"/>
    </xf>
    <xf numFmtId="177" fontId="18" fillId="0" borderId="4" xfId="1" applyNumberFormat="1" applyFont="1" applyBorder="1">
      <alignment vertical="center"/>
    </xf>
    <xf numFmtId="0" fontId="0" fillId="0" borderId="0" xfId="0" applyFill="1" applyAlignment="1">
      <alignment vertical="center"/>
    </xf>
    <xf numFmtId="177" fontId="0" fillId="0" borderId="0" xfId="1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11" fillId="0" borderId="0" xfId="69" applyFill="1" applyAlignment="1">
      <alignment vertical="center"/>
    </xf>
    <xf numFmtId="0" fontId="19" fillId="0" borderId="0" xfId="69" applyFont="1" applyFill="1" applyAlignment="1">
      <alignment vertical="center"/>
    </xf>
    <xf numFmtId="177" fontId="20" fillId="0" borderId="0" xfId="1" applyNumberFormat="1" applyFont="1" applyFill="1" applyAlignment="1" applyProtection="1">
      <alignment horizontal="right" vertical="center"/>
    </xf>
    <xf numFmtId="0" fontId="10" fillId="0" borderId="4" xfId="6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/>
    </xf>
    <xf numFmtId="0" fontId="16" fillId="0" borderId="20" xfId="0" applyFont="1" applyFill="1" applyBorder="1" applyAlignment="1">
      <alignment vertical="center"/>
    </xf>
    <xf numFmtId="177" fontId="16" fillId="0" borderId="20" xfId="1" applyNumberFormat="1" applyFont="1" applyBorder="1">
      <alignment vertical="center"/>
    </xf>
    <xf numFmtId="49" fontId="18" fillId="0" borderId="6" xfId="0" applyNumberFormat="1" applyFont="1" applyFill="1" applyBorder="1" applyAlignment="1">
      <alignment horizontal="left" vertical="center"/>
    </xf>
    <xf numFmtId="0" fontId="18" fillId="0" borderId="21" xfId="0" applyFont="1" applyFill="1" applyBorder="1" applyAlignment="1">
      <alignment vertical="center"/>
    </xf>
    <xf numFmtId="177" fontId="18" fillId="0" borderId="21" xfId="1" applyNumberFormat="1" applyFont="1" applyBorder="1">
      <alignment vertical="center"/>
    </xf>
    <xf numFmtId="0" fontId="16" fillId="0" borderId="21" xfId="0" applyFont="1" applyFill="1" applyBorder="1" applyAlignment="1">
      <alignment vertical="center"/>
    </xf>
    <xf numFmtId="177" fontId="16" fillId="0" borderId="21" xfId="1" applyNumberFormat="1" applyFont="1" applyBorder="1">
      <alignment vertical="center"/>
    </xf>
    <xf numFmtId="179" fontId="12" fillId="0" borderId="21" xfId="0" applyNumberFormat="1" applyFont="1" applyFill="1" applyBorder="1" applyAlignment="1">
      <alignment horizontal="right" vertical="center"/>
    </xf>
    <xf numFmtId="177" fontId="12" fillId="0" borderId="21" xfId="1" applyNumberFormat="1" applyFont="1" applyBorder="1" applyAlignment="1">
      <alignment horizontal="right" vertical="center"/>
    </xf>
    <xf numFmtId="0" fontId="16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9" fillId="0" borderId="0" xfId="69" applyFont="1" applyFill="1" applyAlignment="1">
      <alignment vertical="center" wrapText="1"/>
    </xf>
    <xf numFmtId="0" fontId="11" fillId="0" borderId="0" xfId="69" applyFont="1" applyFill="1" applyAlignment="1">
      <alignment horizontal="right" vertical="center" wrapText="1"/>
    </xf>
    <xf numFmtId="0" fontId="18" fillId="0" borderId="1" xfId="0" applyFont="1" applyFill="1" applyBorder="1" applyAlignment="1">
      <alignment vertical="center"/>
    </xf>
    <xf numFmtId="179" fontId="12" fillId="0" borderId="20" xfId="0" applyNumberFormat="1" applyFont="1" applyFill="1" applyBorder="1" applyAlignment="1">
      <alignment horizontal="right" vertical="center" wrapText="1"/>
    </xf>
    <xf numFmtId="177" fontId="12" fillId="0" borderId="20" xfId="0" applyNumberFormat="1" applyFont="1" applyFill="1" applyBorder="1" applyAlignment="1">
      <alignment horizontal="right" vertical="center" wrapText="1"/>
    </xf>
    <xf numFmtId="179" fontId="14" fillId="0" borderId="20" xfId="0" applyNumberFormat="1" applyFont="1" applyFill="1" applyBorder="1" applyAlignment="1">
      <alignment horizontal="right" vertical="center" wrapText="1"/>
    </xf>
    <xf numFmtId="177" fontId="14" fillId="0" borderId="20" xfId="0" applyNumberFormat="1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vertical="center"/>
    </xf>
    <xf numFmtId="179" fontId="14" fillId="0" borderId="21" xfId="0" applyNumberFormat="1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left" vertical="center" indent="2"/>
    </xf>
    <xf numFmtId="179" fontId="12" fillId="0" borderId="21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75" applyFont="1" applyFill="1" applyBorder="1" applyAlignment="1">
      <alignment vertical="center"/>
    </xf>
    <xf numFmtId="0" fontId="21" fillId="0" borderId="0" xfId="69" applyFont="1" applyFill="1" applyBorder="1" applyAlignment="1">
      <alignment horizontal="center" vertical="center"/>
    </xf>
    <xf numFmtId="0" fontId="11" fillId="0" borderId="0" xfId="69" applyFont="1" applyFill="1" applyBorder="1" applyAlignment="1">
      <alignment vertical="center"/>
    </xf>
    <xf numFmtId="0" fontId="11" fillId="0" borderId="0" xfId="69" applyFont="1" applyFill="1" applyBorder="1" applyAlignment="1">
      <alignment horizontal="center" vertical="center"/>
    </xf>
    <xf numFmtId="0" fontId="22" fillId="0" borderId="4" xfId="69" applyFont="1" applyFill="1" applyBorder="1" applyAlignment="1">
      <alignment horizontal="center" vertical="center"/>
    </xf>
    <xf numFmtId="0" fontId="10" fillId="0" borderId="4" xfId="69" applyFont="1" applyFill="1" applyBorder="1" applyAlignment="1">
      <alignment horizontal="center" vertical="center"/>
    </xf>
    <xf numFmtId="0" fontId="4" fillId="0" borderId="4" xfId="75" applyFont="1" applyFill="1" applyBorder="1" applyAlignment="1">
      <alignment horizontal="center" vertical="center"/>
    </xf>
    <xf numFmtId="0" fontId="11" fillId="0" borderId="4" xfId="69" applyFont="1" applyFill="1" applyBorder="1" applyAlignment="1">
      <alignment vertical="center"/>
    </xf>
    <xf numFmtId="0" fontId="0" fillId="0" borderId="4" xfId="75" applyFont="1" applyFill="1" applyBorder="1" applyAlignment="1">
      <alignment vertical="center"/>
    </xf>
    <xf numFmtId="0" fontId="23" fillId="0" borderId="4" xfId="69" applyFont="1" applyFill="1" applyBorder="1" applyAlignment="1">
      <alignment vertical="center"/>
    </xf>
    <xf numFmtId="0" fontId="10" fillId="0" borderId="4" xfId="69" applyFont="1" applyFill="1" applyBorder="1" applyAlignment="1">
      <alignment vertical="center"/>
    </xf>
    <xf numFmtId="0" fontId="24" fillId="0" borderId="4" xfId="75" applyFont="1" applyFill="1" applyBorder="1" applyAlignment="1">
      <alignment vertical="center"/>
    </xf>
    <xf numFmtId="0" fontId="25" fillId="0" borderId="22" xfId="75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3" fontId="0" fillId="0" borderId="0" xfId="0" applyNumberFormat="1" applyFill="1" applyAlignment="1">
      <alignment vertical="center"/>
    </xf>
    <xf numFmtId="0" fontId="26" fillId="0" borderId="0" xfId="0" applyFont="1" applyFill="1" applyAlignment="1">
      <alignment vertical="center" wrapText="1"/>
    </xf>
    <xf numFmtId="43" fontId="8" fillId="0" borderId="0" xfId="69" applyNumberFormat="1" applyFont="1" applyFill="1" applyAlignment="1">
      <alignment horizontal="center" vertical="center"/>
    </xf>
    <xf numFmtId="0" fontId="8" fillId="0" borderId="0" xfId="69" applyFont="1" applyFill="1" applyAlignment="1">
      <alignment horizontal="center" vertical="center"/>
    </xf>
    <xf numFmtId="0" fontId="11" fillId="0" borderId="0" xfId="69" applyFill="1" applyAlignment="1">
      <alignment vertical="center" wrapText="1"/>
    </xf>
    <xf numFmtId="43" fontId="19" fillId="0" borderId="0" xfId="69" applyNumberFormat="1" applyFont="1" applyFill="1" applyAlignment="1">
      <alignment vertical="center"/>
    </xf>
    <xf numFmtId="0" fontId="11" fillId="0" borderId="0" xfId="69" applyFont="1" applyFill="1" applyAlignment="1">
      <alignment horizontal="right" vertical="center"/>
    </xf>
    <xf numFmtId="0" fontId="27" fillId="0" borderId="4" xfId="69" applyFont="1" applyFill="1" applyBorder="1" applyAlignment="1">
      <alignment horizontal="center" vertical="center" wrapText="1"/>
    </xf>
    <xf numFmtId="43" fontId="27" fillId="0" borderId="4" xfId="69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left" vertical="center" wrapText="1"/>
    </xf>
    <xf numFmtId="41" fontId="30" fillId="0" borderId="4" xfId="0" applyNumberFormat="1" applyFont="1" applyFill="1" applyBorder="1" applyAlignment="1">
      <alignment horizontal="right" vertical="center"/>
    </xf>
    <xf numFmtId="183" fontId="30" fillId="0" borderId="4" xfId="0" applyNumberFormat="1" applyFont="1" applyFill="1" applyBorder="1" applyAlignment="1">
      <alignment horizontal="right" vertical="center"/>
    </xf>
    <xf numFmtId="184" fontId="30" fillId="0" borderId="4" xfId="0" applyNumberFormat="1" applyFont="1" applyFill="1" applyBorder="1" applyAlignment="1">
      <alignment horizontal="right" vertical="center"/>
    </xf>
    <xf numFmtId="0" fontId="31" fillId="0" borderId="4" xfId="0" applyFont="1" applyFill="1" applyBorder="1" applyAlignment="1">
      <alignment horizontal="left" vertical="center" wrapText="1"/>
    </xf>
    <xf numFmtId="41" fontId="32" fillId="0" borderId="4" xfId="0" applyNumberFormat="1" applyFont="1" applyFill="1" applyBorder="1" applyAlignment="1">
      <alignment horizontal="right" vertical="center"/>
    </xf>
    <xf numFmtId="183" fontId="32" fillId="0" borderId="4" xfId="0" applyNumberFormat="1" applyFont="1" applyFill="1" applyBorder="1" applyAlignment="1">
      <alignment horizontal="right" vertical="center"/>
    </xf>
    <xf numFmtId="184" fontId="33" fillId="0" borderId="4" xfId="0" applyNumberFormat="1" applyFont="1" applyFill="1" applyBorder="1" applyAlignment="1">
      <alignment horizontal="right" vertical="center"/>
    </xf>
    <xf numFmtId="184" fontId="32" fillId="0" borderId="4" xfId="0" applyNumberFormat="1" applyFont="1" applyFill="1" applyBorder="1" applyAlignment="1">
      <alignment horizontal="right" vertical="center"/>
    </xf>
    <xf numFmtId="0" fontId="34" fillId="0" borderId="4" xfId="0" applyFont="1" applyFill="1" applyBorder="1" applyAlignment="1">
      <alignment horizontal="left" vertical="center" wrapText="1"/>
    </xf>
    <xf numFmtId="41" fontId="35" fillId="0" borderId="4" xfId="0" applyNumberFormat="1" applyFont="1" applyFill="1" applyBorder="1" applyAlignment="1">
      <alignment horizontal="right" vertical="center"/>
    </xf>
    <xf numFmtId="41" fontId="33" fillId="0" borderId="4" xfId="0" applyNumberFormat="1" applyFont="1" applyFill="1" applyBorder="1" applyAlignment="1">
      <alignment horizontal="right" vertical="center"/>
    </xf>
    <xf numFmtId="183" fontId="33" fillId="0" borderId="4" xfId="0" applyNumberFormat="1" applyFont="1" applyFill="1" applyBorder="1" applyAlignment="1">
      <alignment horizontal="right" vertical="center"/>
    </xf>
    <xf numFmtId="183" fontId="35" fillId="0" borderId="4" xfId="0" applyNumberFormat="1" applyFont="1" applyFill="1" applyBorder="1" applyAlignment="1">
      <alignment horizontal="right" vertical="center"/>
    </xf>
    <xf numFmtId="0" fontId="36" fillId="0" borderId="4" xfId="0" applyFont="1" applyFill="1" applyBorder="1" applyAlignment="1">
      <alignment horizontal="left" vertical="center" wrapText="1"/>
    </xf>
    <xf numFmtId="49" fontId="31" fillId="0" borderId="18" xfId="0" applyNumberFormat="1" applyFont="1" applyFill="1" applyBorder="1" applyAlignment="1" applyProtection="1">
      <alignment horizontal="left" vertical="center"/>
    </xf>
    <xf numFmtId="41" fontId="37" fillId="0" borderId="4" xfId="0" applyNumberFormat="1" applyFont="1" applyFill="1" applyBorder="1" applyAlignment="1">
      <alignment horizontal="right" vertical="center"/>
    </xf>
    <xf numFmtId="0" fontId="3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69" applyFont="1" applyAlignment="1">
      <alignment horizontal="center" vertical="center" wrapText="1"/>
    </xf>
    <xf numFmtId="0" fontId="8" fillId="0" borderId="0" xfId="69" applyFont="1" applyAlignment="1">
      <alignment horizontal="center" vertical="center"/>
    </xf>
    <xf numFmtId="0" fontId="38" fillId="0" borderId="0" xfId="69" applyFont="1" applyAlignment="1">
      <alignment horizontal="center" vertical="center"/>
    </xf>
    <xf numFmtId="0" fontId="11" fillId="0" borderId="0" xfId="69" applyAlignment="1">
      <alignment vertical="center" wrapText="1"/>
    </xf>
    <xf numFmtId="0" fontId="19" fillId="0" borderId="0" xfId="69" applyFont="1" applyAlignment="1">
      <alignment vertical="center"/>
    </xf>
    <xf numFmtId="0" fontId="0" fillId="0" borderId="0" xfId="69" applyFont="1" applyAlignment="1">
      <alignment vertical="center"/>
    </xf>
    <xf numFmtId="0" fontId="11" fillId="0" borderId="0" xfId="69" applyFont="1" applyAlignment="1">
      <alignment horizontal="right" vertical="center"/>
    </xf>
    <xf numFmtId="0" fontId="10" fillId="0" borderId="4" xfId="69" applyFont="1" applyBorder="1" applyAlignment="1">
      <alignment horizontal="center" vertical="center" wrapText="1"/>
    </xf>
    <xf numFmtId="0" fontId="4" fillId="0" borderId="4" xfId="81" applyFont="1" applyFill="1" applyBorder="1" applyAlignment="1">
      <alignment horizontal="center" vertical="center" wrapText="1"/>
    </xf>
    <xf numFmtId="0" fontId="10" fillId="0" borderId="4" xfId="69" applyFont="1" applyBorder="1" applyAlignment="1">
      <alignment horizontal="left" vertical="center" wrapText="1"/>
    </xf>
    <xf numFmtId="179" fontId="17" fillId="0" borderId="4" xfId="81" applyNumberFormat="1" applyFont="1" applyFill="1" applyBorder="1" applyAlignment="1">
      <alignment horizontal="right" vertical="center"/>
    </xf>
    <xf numFmtId="177" fontId="17" fillId="0" borderId="4" xfId="0" applyNumberFormat="1" applyFont="1" applyBorder="1" applyAlignment="1">
      <alignment horizontal="right" vertical="center"/>
    </xf>
    <xf numFmtId="3" fontId="2" fillId="0" borderId="4" xfId="56" applyNumberFormat="1" applyFont="1" applyFill="1" applyBorder="1" applyAlignment="1" applyProtection="1">
      <alignment vertical="center" wrapText="1"/>
    </xf>
    <xf numFmtId="179" fontId="15" fillId="0" borderId="4" xfId="69" applyNumberFormat="1" applyFont="1" applyFill="1" applyBorder="1" applyAlignment="1">
      <alignment horizontal="right" vertical="center"/>
    </xf>
    <xf numFmtId="179" fontId="39" fillId="0" borderId="4" xfId="69" applyNumberFormat="1" applyFont="1" applyFill="1" applyBorder="1" applyAlignment="1">
      <alignment horizontal="right" vertical="center"/>
    </xf>
    <xf numFmtId="177" fontId="39" fillId="0" borderId="4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3" fontId="2" fillId="0" borderId="14" xfId="56" applyNumberFormat="1" applyFont="1" applyFill="1" applyBorder="1" applyAlignment="1" applyProtection="1">
      <alignment vertical="center" wrapText="1"/>
    </xf>
    <xf numFmtId="179" fontId="15" fillId="0" borderId="23" xfId="69" applyNumberFormat="1" applyFont="1" applyFill="1" applyBorder="1" applyAlignment="1">
      <alignment horizontal="right" vertical="center"/>
    </xf>
    <xf numFmtId="179" fontId="39" fillId="0" borderId="23" xfId="69" applyNumberFormat="1" applyFont="1" applyFill="1" applyBorder="1" applyAlignment="1">
      <alignment horizontal="right" vertical="center"/>
    </xf>
    <xf numFmtId="3" fontId="2" fillId="0" borderId="24" xfId="56" applyNumberFormat="1" applyFont="1" applyFill="1" applyBorder="1" applyAlignment="1" applyProtection="1">
      <alignment horizontal="left" vertical="center" wrapText="1"/>
    </xf>
    <xf numFmtId="179" fontId="40" fillId="0" borderId="4" xfId="69" applyNumberFormat="1" applyFont="1" applyBorder="1" applyAlignment="1">
      <alignment horizontal="right" vertical="center"/>
    </xf>
    <xf numFmtId="179" fontId="40" fillId="0" borderId="4" xfId="69" applyNumberFormat="1" applyFont="1" applyFill="1" applyBorder="1" applyAlignment="1">
      <alignment horizontal="right" vertical="center"/>
    </xf>
    <xf numFmtId="179" fontId="17" fillId="0" borderId="4" xfId="69" applyNumberFormat="1" applyFont="1" applyBorder="1" applyAlignment="1">
      <alignment horizontal="right" vertical="center"/>
    </xf>
    <xf numFmtId="0" fontId="21" fillId="0" borderId="0" xfId="75" applyFont="1" applyFill="1" applyBorder="1" applyAlignment="1">
      <alignment horizontal="center" vertical="center"/>
    </xf>
    <xf numFmtId="0" fontId="0" fillId="0" borderId="0" xfId="75" applyFont="1" applyFill="1" applyBorder="1" applyAlignment="1">
      <alignment horizontal="right" vertical="center"/>
    </xf>
    <xf numFmtId="0" fontId="4" fillId="0" borderId="4" xfId="54" applyFont="1" applyFill="1" applyBorder="1" applyAlignment="1">
      <alignment horizontal="center" vertical="center"/>
    </xf>
    <xf numFmtId="0" fontId="4" fillId="0" borderId="4" xfId="75" applyFont="1" applyFill="1" applyBorder="1" applyAlignment="1">
      <alignment horizontal="center" vertical="center" wrapText="1"/>
    </xf>
    <xf numFmtId="0" fontId="2" fillId="0" borderId="4" xfId="80" applyFont="1" applyFill="1" applyBorder="1" applyAlignment="1">
      <alignment horizontal="center" vertical="center"/>
    </xf>
    <xf numFmtId="177" fontId="2" fillId="0" borderId="4" xfId="75" applyNumberFormat="1" applyFont="1" applyFill="1" applyBorder="1" applyAlignment="1">
      <alignment horizontal="center" vertical="center"/>
    </xf>
    <xf numFmtId="0" fontId="2" fillId="0" borderId="4" xfId="80" applyFont="1" applyFill="1" applyBorder="1" applyAlignment="1">
      <alignment vertical="center"/>
    </xf>
    <xf numFmtId="0" fontId="2" fillId="0" borderId="4" xfId="80" applyFont="1" applyFill="1" applyBorder="1" applyAlignment="1">
      <alignment horizontal="left" vertical="center" wrapText="1"/>
    </xf>
    <xf numFmtId="0" fontId="2" fillId="0" borderId="4" xfId="80" applyFont="1" applyFill="1" applyBorder="1" applyAlignment="1">
      <alignment horizontal="center" vertical="center" wrapText="1"/>
    </xf>
    <xf numFmtId="49" fontId="2" fillId="0" borderId="4" xfId="80" applyNumberFormat="1" applyFont="1" applyFill="1" applyBorder="1" applyAlignment="1">
      <alignment horizontal="center" vertical="center"/>
    </xf>
    <xf numFmtId="0" fontId="41" fillId="0" borderId="0" xfId="75" applyFont="1" applyFill="1" applyBorder="1" applyAlignment="1">
      <alignment vertical="center"/>
    </xf>
    <xf numFmtId="0" fontId="42" fillId="0" borderId="0" xfId="75" applyFont="1" applyFill="1" applyBorder="1" applyAlignment="1">
      <alignment horizontal="left" vertical="center" wrapText="1"/>
    </xf>
    <xf numFmtId="0" fontId="42" fillId="2" borderId="0" xfId="75" applyFont="1" applyFill="1" applyBorder="1" applyAlignment="1">
      <alignment horizontal="left" vertical="center" wrapText="1"/>
    </xf>
    <xf numFmtId="0" fontId="43" fillId="0" borderId="0" xfId="77" applyFont="1" applyFill="1" applyBorder="1" applyAlignment="1">
      <alignment horizontal="center" vertical="center"/>
    </xf>
    <xf numFmtId="0" fontId="0" fillId="0" borderId="0" xfId="62" applyFill="1" applyBorder="1" applyAlignment="1">
      <alignment horizontal="center" vertical="center"/>
    </xf>
    <xf numFmtId="0" fontId="2" fillId="0" borderId="0" xfId="62" applyFont="1" applyFill="1" applyBorder="1" applyAlignment="1">
      <alignment horizontal="right" vertical="center"/>
    </xf>
    <xf numFmtId="0" fontId="4" fillId="0" borderId="4" xfId="62" applyFont="1" applyFill="1" applyBorder="1" applyAlignment="1">
      <alignment horizontal="center" vertical="center"/>
    </xf>
    <xf numFmtId="49" fontId="2" fillId="0" borderId="4" xfId="75" applyNumberFormat="1" applyFont="1" applyFill="1" applyBorder="1" applyAlignment="1">
      <alignment horizontal="center" vertical="center"/>
    </xf>
    <xf numFmtId="0" fontId="2" fillId="0" borderId="4" xfId="62" applyFont="1" applyFill="1" applyBorder="1" applyAlignment="1">
      <alignment horizontal="left" vertical="center"/>
    </xf>
    <xf numFmtId="0" fontId="2" fillId="0" borderId="4" xfId="62" applyFont="1" applyFill="1" applyBorder="1" applyAlignment="1">
      <alignment vertical="center"/>
    </xf>
    <xf numFmtId="0" fontId="0" fillId="0" borderId="4" xfId="0" applyBorder="1">
      <alignment vertical="center"/>
    </xf>
    <xf numFmtId="0" fontId="4" fillId="0" borderId="4" xfId="62" applyFont="1" applyFill="1" applyBorder="1" applyAlignment="1">
      <alignment vertical="center"/>
    </xf>
    <xf numFmtId="0" fontId="0" fillId="0" borderId="0" xfId="83" applyFont="1" applyAlignment="1">
      <alignment vertical="center"/>
    </xf>
    <xf numFmtId="0" fontId="0" fillId="0" borderId="0" xfId="77" applyFont="1" applyFill="1" applyBorder="1" applyAlignment="1">
      <alignment horizontal="center" vertical="center"/>
    </xf>
    <xf numFmtId="0" fontId="11" fillId="0" borderId="0" xfId="69" applyFont="1" applyFill="1" applyBorder="1" applyAlignment="1">
      <alignment horizontal="right" vertical="center"/>
    </xf>
    <xf numFmtId="0" fontId="4" fillId="0" borderId="4" xfId="77" applyFont="1" applyFill="1" applyBorder="1" applyAlignment="1">
      <alignment horizontal="center" vertical="center" wrapText="1"/>
    </xf>
    <xf numFmtId="0" fontId="4" fillId="0" borderId="4" xfId="77" applyFont="1" applyFill="1" applyBorder="1" applyAlignment="1">
      <alignment vertical="center"/>
    </xf>
    <xf numFmtId="0" fontId="2" fillId="0" borderId="4" xfId="77" applyFont="1" applyFill="1" applyBorder="1" applyAlignment="1">
      <alignment vertical="center"/>
    </xf>
    <xf numFmtId="0" fontId="2" fillId="0" borderId="4" xfId="77" applyFont="1" applyFill="1" applyBorder="1" applyAlignment="1">
      <alignment horizontal="left" vertical="center" indent="1"/>
    </xf>
    <xf numFmtId="0" fontId="2" fillId="2" borderId="4" xfId="77" applyFont="1" applyFill="1" applyBorder="1" applyAlignment="1">
      <alignment horizontal="left" vertical="center" indent="1"/>
    </xf>
    <xf numFmtId="0" fontId="41" fillId="0" borderId="22" xfId="83" applyFont="1" applyBorder="1" applyAlignment="1">
      <alignment horizontal="left" vertical="center" wrapText="1"/>
    </xf>
    <xf numFmtId="0" fontId="44" fillId="0" borderId="0" xfId="61" applyFont="1" applyFill="1" applyBorder="1" applyAlignment="1">
      <alignment vertical="center"/>
    </xf>
    <xf numFmtId="0" fontId="45" fillId="0" borderId="0" xfId="61" applyFill="1" applyBorder="1" applyAlignment="1">
      <alignment vertical="center"/>
    </xf>
    <xf numFmtId="0" fontId="45" fillId="0" borderId="0" xfId="61" applyFill="1" applyBorder="1" applyAlignment="1">
      <alignment horizontal="center" vertical="center"/>
    </xf>
    <xf numFmtId="0" fontId="46" fillId="0" borderId="0" xfId="61" applyFont="1" applyFill="1" applyBorder="1" applyAlignment="1">
      <alignment vertical="center"/>
    </xf>
    <xf numFmtId="0" fontId="47" fillId="0" borderId="0" xfId="61" applyFont="1" applyFill="1" applyBorder="1" applyAlignment="1">
      <alignment horizontal="center" vertical="center"/>
    </xf>
    <xf numFmtId="0" fontId="45" fillId="0" borderId="0" xfId="61" applyFill="1" applyBorder="1" applyAlignment="1">
      <alignment horizontal="left" vertical="center" wrapText="1"/>
    </xf>
    <xf numFmtId="0" fontId="11" fillId="0" borderId="0" xfId="61" applyFont="1" applyFill="1" applyBorder="1" applyAlignment="1">
      <alignment horizontal="center" vertical="center"/>
    </xf>
    <xf numFmtId="0" fontId="48" fillId="0" borderId="4" xfId="61" applyFont="1" applyFill="1" applyBorder="1" applyAlignment="1">
      <alignment horizontal="center" vertical="center" wrapText="1"/>
    </xf>
    <xf numFmtId="0" fontId="3" fillId="0" borderId="4" xfId="8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9" fillId="0" borderId="4" xfId="50" applyNumberFormat="1" applyFont="1" applyFill="1" applyBorder="1" applyAlignment="1">
      <alignment horizontal="left" vertical="center" wrapText="1"/>
    </xf>
    <xf numFmtId="0" fontId="50" fillId="0" borderId="4" xfId="61" applyFont="1" applyFill="1" applyBorder="1" applyAlignment="1">
      <alignment horizontal="center" vertical="center" wrapText="1"/>
    </xf>
    <xf numFmtId="185" fontId="50" fillId="0" borderId="4" xfId="3" applyNumberFormat="1" applyFont="1" applyFill="1" applyBorder="1" applyAlignment="1" applyProtection="1">
      <alignment horizontal="center" vertical="center" wrapText="1"/>
    </xf>
    <xf numFmtId="49" fontId="51" fillId="0" borderId="4" xfId="50" applyNumberFormat="1" applyFont="1" applyFill="1" applyBorder="1" applyAlignment="1">
      <alignment horizontal="left" vertical="center" wrapText="1" indent="1"/>
    </xf>
    <xf numFmtId="0" fontId="5" fillId="0" borderId="4" xfId="61" applyFont="1" applyFill="1" applyBorder="1" applyAlignment="1">
      <alignment horizontal="center" vertical="center" wrapText="1"/>
    </xf>
    <xf numFmtId="185" fontId="5" fillId="0" borderId="4" xfId="3" applyNumberFormat="1" applyFont="1" applyFill="1" applyBorder="1" applyAlignment="1" applyProtection="1">
      <alignment horizontal="center" vertical="center" wrapText="1"/>
    </xf>
    <xf numFmtId="0" fontId="52" fillId="0" borderId="0" xfId="61" applyFont="1" applyFill="1" applyBorder="1" applyAlignment="1">
      <alignment vertical="center"/>
    </xf>
    <xf numFmtId="0" fontId="45" fillId="0" borderId="4" xfId="61" applyFont="1" applyFill="1" applyBorder="1" applyAlignment="1">
      <alignment horizontal="center" vertical="center"/>
    </xf>
    <xf numFmtId="0" fontId="50" fillId="0" borderId="4" xfId="61" applyFont="1" applyFill="1" applyBorder="1" applyAlignment="1">
      <alignment horizontal="left" vertical="center" wrapText="1"/>
    </xf>
    <xf numFmtId="0" fontId="5" fillId="0" borderId="4" xfId="61" applyFont="1" applyFill="1" applyBorder="1" applyAlignment="1">
      <alignment horizontal="left" vertical="center" wrapText="1"/>
    </xf>
    <xf numFmtId="0" fontId="53" fillId="0" borderId="4" xfId="0" applyFont="1" applyFill="1" applyBorder="1" applyAlignment="1">
      <alignment horizontal="center" vertical="center"/>
    </xf>
    <xf numFmtId="0" fontId="49" fillId="0" borderId="4" xfId="81" applyFont="1" applyFill="1" applyBorder="1" applyAlignment="1">
      <alignment horizontal="center" vertical="center" wrapText="1"/>
    </xf>
    <xf numFmtId="185" fontId="49" fillId="0" borderId="4" xfId="3" applyNumberFormat="1" applyFont="1" applyFill="1" applyBorder="1" applyAlignment="1" applyProtection="1">
      <alignment horizontal="center" vertical="center" wrapText="1"/>
    </xf>
    <xf numFmtId="0" fontId="45" fillId="0" borderId="0" xfId="53" applyAlignment="1">
      <alignment vertical="center"/>
    </xf>
    <xf numFmtId="0" fontId="45" fillId="0" borderId="0" xfId="53" applyAlignment="1">
      <alignment horizontal="center" vertical="center"/>
    </xf>
    <xf numFmtId="0" fontId="19" fillId="0" borderId="0" xfId="53" applyFont="1" applyAlignment="1">
      <alignment vertical="center"/>
    </xf>
    <xf numFmtId="0" fontId="8" fillId="0" borderId="0" xfId="53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0" fillId="0" borderId="4" xfId="53" applyFont="1" applyFill="1" applyBorder="1" applyAlignment="1">
      <alignment horizontal="center" vertical="center"/>
    </xf>
    <xf numFmtId="0" fontId="54" fillId="0" borderId="0" xfId="53" applyFont="1" applyAlignment="1">
      <alignment horizontal="center" vertical="center"/>
    </xf>
    <xf numFmtId="0" fontId="54" fillId="0" borderId="0" xfId="53" applyFont="1" applyAlignment="1">
      <alignment vertical="center"/>
    </xf>
    <xf numFmtId="0" fontId="10" fillId="0" borderId="18" xfId="53" applyFont="1" applyFill="1" applyBorder="1" applyAlignment="1">
      <alignment horizontal="center" vertical="center"/>
    </xf>
    <xf numFmtId="0" fontId="11" fillId="0" borderId="18" xfId="78" applyFont="1" applyFill="1" applyBorder="1" applyAlignment="1">
      <alignment horizontal="left" vertical="center"/>
    </xf>
    <xf numFmtId="179" fontId="39" fillId="0" borderId="4" xfId="53" applyNumberFormat="1" applyFont="1" applyFill="1" applyBorder="1" applyAlignment="1">
      <alignment vertical="center"/>
    </xf>
    <xf numFmtId="179" fontId="15" fillId="0" borderId="4" xfId="53" applyNumberFormat="1" applyFont="1" applyBorder="1" applyAlignment="1">
      <alignment vertical="center"/>
    </xf>
    <xf numFmtId="179" fontId="39" fillId="0" borderId="4" xfId="53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179" fontId="0" fillId="2" borderId="0" xfId="0" applyNumberFormat="1" applyFont="1" applyFill="1" applyAlignment="1">
      <alignment horizontal="right" vertical="center" wrapText="1"/>
    </xf>
    <xf numFmtId="179" fontId="0" fillId="2" borderId="0" xfId="1" applyNumberFormat="1" applyFont="1" applyFill="1" applyAlignment="1">
      <alignment horizontal="right" vertical="center" wrapText="1"/>
    </xf>
    <xf numFmtId="0" fontId="0" fillId="2" borderId="0" xfId="0" applyFont="1" applyFill="1" applyAlignment="1">
      <alignment horizontal="right" vertical="center" wrapText="1"/>
    </xf>
    <xf numFmtId="0" fontId="2" fillId="0" borderId="0" xfId="81" applyFont="1" applyFill="1" applyBorder="1" applyAlignment="1">
      <alignment horizontal="left" vertical="center" wrapText="1"/>
    </xf>
    <xf numFmtId="0" fontId="0" fillId="0" borderId="0" xfId="81" applyFont="1" applyFill="1" applyBorder="1" applyAlignment="1">
      <alignment horizontal="left" vertical="center" wrapText="1"/>
    </xf>
    <xf numFmtId="179" fontId="2" fillId="2" borderId="0" xfId="81" applyNumberFormat="1" applyFont="1" applyFill="1" applyBorder="1" applyAlignment="1">
      <alignment horizontal="right" vertical="center" wrapText="1"/>
    </xf>
    <xf numFmtId="179" fontId="2" fillId="2" borderId="0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8" fillId="0" borderId="0" xfId="81" applyFont="1" applyFill="1" applyBorder="1" applyAlignment="1">
      <alignment horizontal="center" vertical="center"/>
    </xf>
    <xf numFmtId="179" fontId="55" fillId="0" borderId="0" xfId="81" applyNumberFormat="1" applyFont="1" applyFill="1" applyBorder="1" applyAlignment="1">
      <alignment horizontal="right" vertical="center" wrapText="1"/>
    </xf>
    <xf numFmtId="0" fontId="55" fillId="0" borderId="0" xfId="81" applyFont="1" applyFill="1" applyBorder="1" applyAlignment="1">
      <alignment horizontal="right" vertical="center" wrapText="1"/>
    </xf>
    <xf numFmtId="0" fontId="55" fillId="0" borderId="0" xfId="81" applyFont="1" applyFill="1" applyAlignment="1">
      <alignment horizontal="right" vertical="center" wrapText="1"/>
    </xf>
    <xf numFmtId="0" fontId="7" fillId="0" borderId="0" xfId="81" applyFont="1" applyFill="1" applyAlignment="1">
      <alignment horizontal="left" vertical="center" wrapText="1"/>
    </xf>
    <xf numFmtId="0" fontId="0" fillId="0" borderId="0" xfId="81" applyFont="1" applyFill="1" applyAlignment="1">
      <alignment horizontal="left" vertical="center" wrapText="1"/>
    </xf>
    <xf numFmtId="179" fontId="0" fillId="2" borderId="0" xfId="81" applyNumberFormat="1" applyFont="1" applyFill="1" applyAlignment="1">
      <alignment horizontal="center" vertical="center" wrapText="1"/>
    </xf>
    <xf numFmtId="179" fontId="0" fillId="2" borderId="0" xfId="1" applyNumberFormat="1" applyFont="1" applyFill="1" applyAlignment="1" applyProtection="1">
      <alignment horizontal="center" vertical="center" wrapText="1"/>
    </xf>
    <xf numFmtId="0" fontId="23" fillId="2" borderId="0" xfId="0" applyFont="1" applyFill="1" applyAlignment="1">
      <alignment horizontal="right" vertical="center" wrapText="1"/>
    </xf>
    <xf numFmtId="0" fontId="4" fillId="0" borderId="4" xfId="81" applyFont="1" applyFill="1" applyBorder="1" applyAlignment="1">
      <alignment horizontal="left" vertical="center" wrapText="1"/>
    </xf>
    <xf numFmtId="179" fontId="4" fillId="2" borderId="4" xfId="81" applyNumberFormat="1" applyFont="1" applyFill="1" applyBorder="1" applyAlignment="1">
      <alignment horizontal="center" vertical="center" wrapText="1"/>
    </xf>
    <xf numFmtId="179" fontId="4" fillId="2" borderId="4" xfId="1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6" fillId="3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 indent="1"/>
    </xf>
    <xf numFmtId="179" fontId="17" fillId="0" borderId="4" xfId="0" applyNumberFormat="1" applyFont="1" applyFill="1" applyBorder="1" applyAlignment="1">
      <alignment vertical="center"/>
    </xf>
    <xf numFmtId="186" fontId="17" fillId="0" borderId="4" xfId="0" applyNumberFormat="1" applyFont="1" applyFill="1" applyBorder="1" applyAlignment="1">
      <alignment vertical="center"/>
    </xf>
    <xf numFmtId="186" fontId="17" fillId="0" borderId="0" xfId="0" applyNumberFormat="1" applyFont="1" applyFill="1" applyAlignment="1">
      <alignment vertical="center"/>
    </xf>
    <xf numFmtId="0" fontId="56" fillId="4" borderId="4" xfId="0" applyFont="1" applyFill="1" applyBorder="1" applyAlignment="1">
      <alignment horizontal="center" vertical="center"/>
    </xf>
    <xf numFmtId="179" fontId="39" fillId="0" borderId="4" xfId="0" applyNumberFormat="1" applyFont="1" applyFill="1" applyBorder="1" applyAlignment="1">
      <alignment vertical="center"/>
    </xf>
    <xf numFmtId="186" fontId="39" fillId="0" borderId="4" xfId="0" applyNumberFormat="1" applyFont="1" applyFill="1" applyBorder="1" applyAlignment="1">
      <alignment vertical="center"/>
    </xf>
    <xf numFmtId="186" fontId="39" fillId="0" borderId="0" xfId="0" applyNumberFormat="1" applyFont="1" applyFill="1" applyAlignment="1">
      <alignment vertical="center"/>
    </xf>
    <xf numFmtId="0" fontId="5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3" fontId="0" fillId="2" borderId="0" xfId="1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81" applyFont="1" applyFill="1" applyAlignment="1">
      <alignment vertical="center"/>
    </xf>
    <xf numFmtId="0" fontId="0" fillId="0" borderId="0" xfId="81" applyFont="1" applyFill="1" applyAlignment="1">
      <alignment horizontal="center" vertical="center"/>
    </xf>
    <xf numFmtId="0" fontId="38" fillId="2" borderId="0" xfId="81" applyFont="1" applyFill="1" applyAlignment="1">
      <alignment horizontal="center" vertical="center"/>
    </xf>
    <xf numFmtId="0" fontId="38" fillId="0" borderId="0" xfId="81" applyFont="1" applyFill="1" applyAlignment="1">
      <alignment horizontal="center" vertical="center"/>
    </xf>
    <xf numFmtId="0" fontId="7" fillId="2" borderId="0" xfId="81" applyFont="1" applyFill="1" applyAlignment="1">
      <alignment vertical="center"/>
    </xf>
    <xf numFmtId="0" fontId="23" fillId="2" borderId="0" xfId="0" applyFont="1" applyFill="1" applyAlignment="1">
      <alignment horizontal="right" vertical="center"/>
    </xf>
    <xf numFmtId="0" fontId="4" fillId="2" borderId="4" xfId="81" applyFont="1" applyFill="1" applyBorder="1" applyAlignment="1">
      <alignment horizontal="center" vertical="center" wrapText="1"/>
    </xf>
    <xf numFmtId="3" fontId="4" fillId="2" borderId="4" xfId="52" applyNumberFormat="1" applyFont="1" applyFill="1" applyBorder="1" applyAlignment="1" applyProtection="1">
      <alignment vertical="center"/>
    </xf>
    <xf numFmtId="179" fontId="39" fillId="0" borderId="4" xfId="55" applyNumberFormat="1" applyFont="1" applyFill="1" applyBorder="1" applyAlignment="1">
      <alignment horizontal="right" vertical="center"/>
    </xf>
    <xf numFmtId="179" fontId="39" fillId="2" borderId="4" xfId="55" applyNumberFormat="1" applyFont="1" applyFill="1" applyBorder="1" applyAlignment="1">
      <alignment horizontal="right" vertical="center"/>
    </xf>
    <xf numFmtId="177" fontId="15" fillId="2" borderId="4" xfId="3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55" applyFont="1" applyFill="1" applyBorder="1" applyAlignment="1">
      <alignment horizontal="center" vertical="center"/>
    </xf>
    <xf numFmtId="179" fontId="17" fillId="0" borderId="4" xfId="0" applyNumberFormat="1" applyFont="1" applyFill="1" applyBorder="1" applyAlignment="1">
      <alignment horizontal="right" vertical="center"/>
    </xf>
    <xf numFmtId="187" fontId="17" fillId="2" borderId="4" xfId="1" applyNumberFormat="1" applyFont="1" applyFill="1" applyBorder="1" applyAlignment="1">
      <alignment horizontal="right" vertical="center"/>
    </xf>
    <xf numFmtId="0" fontId="2" fillId="0" borderId="0" xfId="81" applyFont="1" applyAlignment="1">
      <alignment vertical="center"/>
    </xf>
    <xf numFmtId="0" fontId="0" fillId="0" borderId="0" xfId="81" applyAlignment="1">
      <alignment vertical="center"/>
    </xf>
    <xf numFmtId="0" fontId="7" fillId="0" borderId="0" xfId="81" applyFont="1" applyFill="1" applyAlignment="1">
      <alignment vertical="center"/>
    </xf>
    <xf numFmtId="0" fontId="23" fillId="0" borderId="0" xfId="0" applyFont="1" applyAlignment="1">
      <alignment horizontal="right" vertical="center"/>
    </xf>
    <xf numFmtId="0" fontId="4" fillId="0" borderId="18" xfId="81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/>
    </xf>
    <xf numFmtId="179" fontId="17" fillId="0" borderId="4" xfId="81" applyNumberFormat="1" applyFont="1" applyFill="1" applyBorder="1" applyAlignment="1">
      <alignment vertical="center"/>
    </xf>
    <xf numFmtId="186" fontId="17" fillId="0" borderId="4" xfId="81" applyNumberFormat="1" applyFont="1" applyFill="1" applyBorder="1" applyAlignment="1">
      <alignment vertical="center"/>
    </xf>
    <xf numFmtId="0" fontId="16" fillId="0" borderId="26" xfId="0" applyFont="1" applyBorder="1" applyAlignment="1">
      <alignment horizontal="left" vertical="center"/>
    </xf>
    <xf numFmtId="0" fontId="10" fillId="0" borderId="18" xfId="69" applyFont="1" applyBorder="1" applyAlignment="1">
      <alignment vertical="center"/>
    </xf>
    <xf numFmtId="0" fontId="11" fillId="0" borderId="18" xfId="69" applyFont="1" applyBorder="1">
      <alignment vertical="center"/>
    </xf>
    <xf numFmtId="179" fontId="39" fillId="0" borderId="4" xfId="81" applyNumberFormat="1" applyFont="1" applyFill="1" applyBorder="1" applyAlignment="1">
      <alignment vertical="center"/>
    </xf>
    <xf numFmtId="0" fontId="11" fillId="0" borderId="18" xfId="69" applyFont="1" applyBorder="1" applyAlignment="1">
      <alignment horizontal="left" vertical="center"/>
    </xf>
    <xf numFmtId="0" fontId="11" fillId="0" borderId="4" xfId="69" applyFont="1" applyBorder="1">
      <alignment vertical="center"/>
    </xf>
    <xf numFmtId="0" fontId="0" fillId="0" borderId="4" xfId="0" applyFill="1" applyBorder="1" applyAlignment="1">
      <alignment vertical="center"/>
    </xf>
    <xf numFmtId="1" fontId="4" fillId="0" borderId="18" xfId="81" applyNumberFormat="1" applyFont="1" applyFill="1" applyBorder="1" applyAlignment="1" applyProtection="1">
      <alignment vertical="center"/>
      <protection locked="0"/>
    </xf>
    <xf numFmtId="1" fontId="2" fillId="0" borderId="18" xfId="81" applyNumberFormat="1" applyFont="1" applyFill="1" applyBorder="1" applyAlignment="1" applyProtection="1">
      <alignment horizontal="left" vertical="center"/>
      <protection locked="0"/>
    </xf>
    <xf numFmtId="186" fontId="39" fillId="0" borderId="4" xfId="81" applyNumberFormat="1" applyFont="1" applyFill="1" applyBorder="1" applyAlignment="1">
      <alignment vertical="center"/>
    </xf>
    <xf numFmtId="1" fontId="2" fillId="0" borderId="18" xfId="81" applyNumberFormat="1" applyFont="1" applyFill="1" applyBorder="1" applyAlignment="1" applyProtection="1">
      <alignment horizontal="left" vertical="center" indent="1"/>
      <protection locked="0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8" xfId="8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81" applyFont="1" applyFill="1" applyAlignment="1">
      <alignment vertical="center"/>
    </xf>
    <xf numFmtId="0" fontId="0" fillId="0" borderId="0" xfId="57" applyAlignment="1"/>
    <xf numFmtId="0" fontId="0" fillId="0" borderId="0" xfId="0" applyFont="1" applyFill="1" applyAlignment="1"/>
    <xf numFmtId="0" fontId="57" fillId="0" borderId="0" xfId="57" applyFont="1" applyAlignment="1">
      <alignment vertical="center"/>
    </xf>
    <xf numFmtId="0" fontId="58" fillId="0" borderId="0" xfId="57" applyFont="1" applyAlignment="1">
      <alignment horizontal="right" vertical="center"/>
    </xf>
    <xf numFmtId="0" fontId="0" fillId="0" borderId="0" xfId="57" applyAlignment="1">
      <alignment vertical="center"/>
    </xf>
    <xf numFmtId="0" fontId="0" fillId="0" borderId="0" xfId="57" applyAlignment="1">
      <alignment horizontal="right" vertical="center"/>
    </xf>
    <xf numFmtId="0" fontId="59" fillId="0" borderId="0" xfId="57" applyFont="1" applyAlignment="1">
      <alignment horizontal="center" vertical="center"/>
    </xf>
    <xf numFmtId="0" fontId="60" fillId="0" borderId="0" xfId="57" applyFont="1" applyAlignment="1">
      <alignment horizontal="center" vertical="center"/>
    </xf>
    <xf numFmtId="0" fontId="61" fillId="0" borderId="0" xfId="57" applyFont="1" applyAlignment="1">
      <alignment horizontal="center"/>
    </xf>
    <xf numFmtId="0" fontId="62" fillId="0" borderId="0" xfId="57" applyFont="1" applyAlignment="1">
      <alignment horizontal="center"/>
    </xf>
    <xf numFmtId="0" fontId="63" fillId="0" borderId="0" xfId="57" applyFont="1" applyAlignment="1"/>
    <xf numFmtId="0" fontId="64" fillId="0" borderId="0" xfId="57" applyNumberFormat="1" applyFont="1" applyAlignment="1">
      <alignment horizontal="left" vertical="center"/>
    </xf>
    <xf numFmtId="0" fontId="65" fillId="0" borderId="0" xfId="57" applyFont="1" applyAlignment="1">
      <alignment horizontal="left" vertical="center"/>
    </xf>
    <xf numFmtId="0" fontId="0" fillId="0" borderId="0" xfId="57" applyAlignment="1">
      <alignment horizontal="left"/>
    </xf>
    <xf numFmtId="0" fontId="21" fillId="0" borderId="0" xfId="60" applyNumberFormat="1" applyFont="1" applyFill="1" applyAlignment="1" applyProtection="1">
      <alignment vertical="center"/>
    </xf>
    <xf numFmtId="0" fontId="66" fillId="0" borderId="0" xfId="57" applyFont="1" applyAlignment="1">
      <alignment horizontal="center" vertical="center"/>
    </xf>
    <xf numFmtId="0" fontId="64" fillId="0" borderId="0" xfId="57" applyFont="1" applyAlignment="1">
      <alignment horizontal="center"/>
    </xf>
    <xf numFmtId="0" fontId="67" fillId="0" borderId="0" xfId="57" applyFont="1" applyAlignment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76" xfId="50"/>
    <cellStyle name="百分比 5" xfId="51"/>
    <cellStyle name="常规 51" xfId="52"/>
    <cellStyle name="常规 14 6" xfId="53"/>
    <cellStyle name="常规 53" xfId="54"/>
    <cellStyle name="常规 50" xfId="55"/>
    <cellStyle name="常规 55" xfId="56"/>
    <cellStyle name="常规_（上报稿）人大06年决算报告附表表格" xfId="57"/>
    <cellStyle name="常规 2 2 2 2_2015财政决算公开" xfId="58"/>
    <cellStyle name="常规 61" xfId="59"/>
    <cellStyle name="常规 13" xfId="60"/>
    <cellStyle name="常规 14" xfId="61"/>
    <cellStyle name="常规 33" xfId="62"/>
    <cellStyle name="常规 62" xfId="63"/>
    <cellStyle name="常规 69" xfId="64"/>
    <cellStyle name="常规_2007年云南省向人大报送政府收支预算表格式编制过程表" xfId="65"/>
    <cellStyle name="常规_2017年预算专项安排1" xfId="66"/>
    <cellStyle name="常规 65" xfId="67"/>
    <cellStyle name="常规 70" xfId="68"/>
    <cellStyle name="常规 10" xfId="69"/>
    <cellStyle name="常规 66" xfId="70"/>
    <cellStyle name="常规 71" xfId="71"/>
    <cellStyle name="常规 75" xfId="72"/>
    <cellStyle name="常规 59" xfId="73"/>
    <cellStyle name="常规 64" xfId="74"/>
    <cellStyle name="常规 12 2" xfId="75"/>
    <cellStyle name="常规 67" xfId="76"/>
    <cellStyle name="常规 72" xfId="77"/>
    <cellStyle name="常规 10 5" xfId="78"/>
    <cellStyle name="常规 63" xfId="79"/>
    <cellStyle name="常规 54" xfId="80"/>
    <cellStyle name="常规 49" xfId="81"/>
    <cellStyle name="常规 3" xfId="82"/>
    <cellStyle name="常规 2" xfId="83"/>
    <cellStyle name="常规 107" xfId="84"/>
    <cellStyle name="表标题 2 3 6 3" xfId="85"/>
  </cellStyles>
  <dxfs count="1">
    <dxf>
      <font>
        <b val="1"/>
        <i val="0"/>
      </font>
    </dxf>
  </dxf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7" Type="http://schemas.openxmlformats.org/officeDocument/2006/relationships/styles" Target="styles.xml"/><Relationship Id="rId66" Type="http://schemas.openxmlformats.org/officeDocument/2006/relationships/sharedStrings" Target="sharedStrings.xml"/><Relationship Id="rId65" Type="http://schemas.openxmlformats.org/officeDocument/2006/relationships/theme" Target="theme/theme1.xml"/><Relationship Id="rId64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42.xml"/><Relationship Id="rId61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0.xml"/><Relationship Id="rId6" Type="http://schemas.openxmlformats.org/officeDocument/2006/relationships/worksheet" Target="worksheets/sheet6.xml"/><Relationship Id="rId59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32.xml"/><Relationship Id="rId51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30.xml"/><Relationship Id="rId5" Type="http://schemas.openxmlformats.org/officeDocument/2006/relationships/worksheet" Target="worksheets/sheet5.xml"/><Relationship Id="rId49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22.xml"/><Relationship Id="rId41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9.xml"/><Relationship Id="rId28" Type="http://schemas.openxmlformats.org/officeDocument/2006/relationships/externalLink" Target="externalLinks/externalLink8.xml"/><Relationship Id="rId27" Type="http://schemas.openxmlformats.org/officeDocument/2006/relationships/externalLink" Target="externalLinks/externalLink7.xml"/><Relationship Id="rId26" Type="http://schemas.openxmlformats.org/officeDocument/2006/relationships/externalLink" Target="externalLinks/externalLink6.xml"/><Relationship Id="rId25" Type="http://schemas.openxmlformats.org/officeDocument/2006/relationships/externalLink" Target="externalLinks/externalLink5.xml"/><Relationship Id="rId24" Type="http://schemas.openxmlformats.org/officeDocument/2006/relationships/externalLink" Target="externalLinks/externalLink4.xml"/><Relationship Id="rId23" Type="http://schemas.openxmlformats.org/officeDocument/2006/relationships/externalLink" Target="externalLinks/externalLink3.xml"/><Relationship Id="rId22" Type="http://schemas.openxmlformats.org/officeDocument/2006/relationships/externalLink" Target="externalLinks/externalLink2.xml"/><Relationship Id="rId21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026\2026&#24180;&#39044;&#31639;&#27719;&#24635;&#31185;&#23460;&#20154;&#21592;&#12289;&#20020;&#32856;\\home\unis\&#26700;&#38754;\\media\unis\KINGSTON\25&#24180;&#37096;&#38376;&#39044;&#31639;\&#39044;&#31639;&#33609;&#26696;\5&#31295;12.16\\\home\unis\&#26700;&#38754;\\\m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media\unis\KINGSTON\2026\2026&#24180;&#39044;&#31639;&#27719;&#24635;&#31185;&#23460;&#20154;&#21592;&#12289;&#20020;&#32856;\home\unis\&#26700;&#38754;\media\unis\KINGSTON\25&#24180;&#37096;&#38376;&#39044;&#31639;\&#39044;&#31639;&#33609;&#26696;\5&#31295;12.16\home\unis\&#26700;&#38754;\media\unis\KINGSTON\20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nis\KINGSTON\2026\2026&#24180;&#39044;&#31639;&#27719;&#24635;&#31185;&#23460;&#20154;&#21592;&#12289;&#20020;&#32856;\\media\unis\KINGSTON\2026\2026&#24180;&#39044;&#31639;&#27719;&#24635;&#31185;&#23460;&#20154;&#21592;&#12289;&#20020;&#32856;\\media\unis\KINGSTON\2026\2026&#24180;&#39044;&#31639;&#27719;&#24635;&#31185;&#23460;&#20154;&#21592;&#12289;&#20020;&#32856;\home\unis\&#26700;&#38754;\media\unis\KINGSTON\25&#24180;&#37096;&#38376;&#39044;&#31639;\&#39044;&#31639;&#33609;&#26696;\5&#31295;12.16\home\unis\&#26700;&#38754;\media\unis\KINGSTON\2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5&#24180;&#37096;&#38376;&#39044;&#31639;\&#39044;&#31639;&#33609;&#26696;\5&#31295;12.16\\\home\unis\&#26700;&#38754;\\\media\unis\KINGSTON\2024\2024&#24180;&#37096;&#38376;&#39044;&#31639;&#32534;&#21046;\&#39044;&#31639;&#33609;&#26696;&#38468;&#34920;&#21508;&#29256;\&#38271;&#20048;&#21306;&#20154;&#22823;&#33609;&#26696;%20&#23450;&#31295;&#25253;&#24066;&#23616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5&#24180;&#37096;&#38376;&#39044;&#31639;\&#39044;&#31639;&#33609;&#26696;\5&#31295;12.16\\home\unis\&#26700;&#38754;\\media\unis\KINGSTON\2024\2024&#24180;&#37096;&#38376;&#39044;&#31639;&#32534;&#21046;\&#39044;&#31639;&#33609;&#26696;&#38468;&#34920;&#21508;&#29256;\&#38271;&#20048;&#21306;&#20154;&#22823;&#33609;&#26696;%20&#23450;&#31295;&#25253;&#24066;&#23616;\va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\media\unis\KINGSTON\2026\2026&#24180;&#39044;&#31639;&#27719;&#24635;&#31185;&#23460;&#20154;&#21592;&#12289;&#20020;&#32856;\E: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&#23450;&#31295;&#25253;&#24066;&#23616;\37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\media\unis\KINGSTON\25&#24180;&#37096;&#38376;&#39044;&#31639;\&#39044;&#31639;&#33609;&#26696;\5&#31295;12.16\\\home\unis\&#26700;&#38754;\\\media\unis\KINGSTON\2024\2024&#24180;&#37096;&#38376;&#39044;&#31639;&#32534;&#21046;\&#39044;&#31639;&#33609;&#26696;&#38468;&#34920;&#21508;&#29256;\&#38271;&#20048;&#21306;&#20154;&#22823;&#33609;&#26696;%20&#23450;&#31295;&#25253;&#24066;&#23616;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&#23450;&#31295;&#25253;&#24066;&#23616;\va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E:\home\unis\&#26700;&#38754;\\media\unis\KINGSTON\25&#24180;&#37096;&#38376;&#39044;&#31639;\&#39044;&#31639;&#33609;&#26696;\5&#31295;12.16\\home\unis\&#26700;&#38754;\\media\unis\KINGSTON\2024\2024&#24180;&#37096;&#38376;&#39044;&#31639;&#32534;&#21046;\&#39044;&#31639;&#33609;&#26696;&#38468;&#34920;&#21508;&#29256;\&#38271;&#20048;&#21306;&#20154;&#22823;&#33609;&#26696;%20&#23450;&#31295;&#25253;&#24066;&#23616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H:\var\mobile\Containers\Data\Application\837B128D-E2B4-49CB-8E9E-54CDDE28BF37\Documen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var\mobile\Containers\Data\Application\837B128D-E2B4-49CB-8E9E-54CDDE28BF37\Docume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026\2026&#24180;&#39044;&#31639;&#27719;&#24635;&#31185;&#23460;&#20154;&#21592;&#12289;&#20020;&#32856;\\home\unis\&#26700;&#38754;\\media\unis\KINGSTON\25&#24180;&#37096;&#38376;&#39044;&#31639;\&#39044;&#31639;&#33609;&#26696;\5&#31295;12.16\\home\unis\&#26700;&#38754;\\media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var\mobile\Containers\Data\Application\837B128D-E2B4-49CB-8E9E-54CDDE28BF37\Document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var\mobile\Containers\Data\Application\837B128D-E2B4-49CB-8E9E-54CDDE28BF37\Documen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370289F5\96&#22696;&#27743;&#21439;&#24635;&#20915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r\mobile\Containers\Data\Application\837B128D-E2B4-49CB-8E9E-54CDDE28BF37\Documents\2021&#24180;&#36130;&#25919;&#39044;&#31639;&#25253;&#21578;&#38468;&#34920;&#65288;2021.1.1&#65289;.xlsx\SHANGHAI_LF\&#39044;&#31639;&#22788;\BY\YS3\97&#20915;&#31639;&#21306;&#21439;&#26368;&#21518;&#27719;&#2463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E:\10.52.0.117\Budgetserver\&#39044;&#31639;&#21496;\BY\YS3\97&#20915;&#31639;&#21306;&#21439;&#26368;&#21518;&#27719;&#24635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J:\&#23567;&#20876;&#23376;\0905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J:\&#23567;&#20876;&#23376;\0905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70289F5\96&#22696;&#27743;&#21439;&#24635;&#20915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026\2026&#24180;&#39044;&#31639;&#27719;&#24635;&#31185;&#23460;&#20154;&#21592;&#12289;&#20020;&#32856;\\home\unis\&#26700;&#38754;\\media\unis\KINGSTON\25&#24180;&#37096;&#38376;&#39044;&#31639;\&#39044;&#31639;&#33609;&#26696;\5&#31295;12.16\\home\unis\&#26700;&#38754;\\medi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E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A:\WINDOWS.000\Desktop\&#25105;&#30340;&#20844;&#25991;&#21253;\&#36213;&#21746;&#36132;&#25991;&#20214;&#22841;\&#25253;&#34920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J:\&#23567;&#20876;&#23376;\0905\&#36130;&#25919;&#20379;&#20859;&#20154;&#21592;&#20449;&#24687;&#34920;\&#25945;&#32946;\&#27896;&#27700;&#22235;&#2001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r\mobile\Containers\Data\Application\837B128D-E2B4-49CB-8E9E-54CDDE28BF37\Documents\2021&#24180;&#36130;&#25919;&#39044;&#31639;&#25253;&#21578;&#38468;&#34920;&#65288;2021.1.1&#65289;.xlsx\Budgetserver\&#39044;&#31639;&#21496;\BY\YS3\97&#20915;&#31639;&#21306;&#21439;&#26368;&#21518;&#27719;&#2463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\mobile\Containers\Data\Application\837B128D-E2B4-49CB-8E9E-54CDDE28BF37\Documents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026\2026&#24180;&#39044;&#31639;&#27719;&#24635;&#31185;&#23460;&#20154;&#21592;&#12289;&#20020;&#32856;\\home\unis\&#26700;&#38754;\\\media\unis\KINGSTON\25&#24180;&#37096;&#38376;&#39044;&#31639;\&#39044;&#31639;&#33609;&#26696;\5&#31295;12.16\\\home\unis\&#26700;&#38754;\\\me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nis\KINGSTON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H:\var\mobile\Containers\Data\Application\837B128D-E2B4-49CB-8E9E-54CD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nis\KINGSTON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var\mobile\Containers\Data\Application\837B128D-E2B4-49CB-8E9E-54CDD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nis\KINGSTON\E:\home\unis\&#26700;&#38754;\media\unis\KINGSTON\25&#24180;&#37096;&#38376;&#39044;&#31639;\&#39044;&#31639;&#33609;&#26696;\5&#31295;12.16\home\unis\&#26700;&#38754;\media\unis\KINGSTON\2024\2024&#24180;&#37096;&#38376;&#39044;&#31639;&#32534;&#21046;\&#39044;&#31639;&#33609;&#26696;&#38468;&#34920;&#21508;&#29256;\&#38271;&#20048;&#21306;&#20154;&#22823;&#33609;&#26696;%2012.22\370289F5\96&#22696;&#27743;&#21439;&#24635;&#20915;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nis\KINGSTON\C:\10.52.0.117\Budgetserver\&#39044;&#31639;&#21496;\BY\YS3\97&#20915;&#31639;&#21306;&#21439;&#26368;&#21518;&#27719;&#24635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nis\KINGSTON\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026\2026&#24180;&#39044;&#31639;&#27719;&#24635;&#31185;&#23460;&#20154;&#21592;&#12289;&#20020;&#32856;\\home\unis\&#26700;&#38754;\\media\unis\KINGSTON\25&#24180;&#37096;&#38376;&#39044;&#31639;\&#39044;&#31639;&#33609;&#26696;\5&#31295;12.16\\home\unis\&#26700;&#38754;\\\medi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\media\unis\KINGSTON\2026\2026&#24180;&#39044;&#31639;&#27719;&#24635;&#31185;&#23460;&#20154;&#21592;&#12289;&#20020;&#32856;\\\home\unis\&#26700;&#38754;\\\media\unis\KINGSTON\25&#24180;&#37096;&#38376;&#39044;&#31639;\&#39044;&#31639;&#33609;&#26696;\5&#31295;12.16\\\home\unis\&#26700;&#38754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\media\unis\KINGSTON\2026\2026&#24180;&#39044;&#31639;&#27719;&#24635;&#31185;&#23460;&#20154;&#21592;&#12289;&#20020;&#32856;\\\home\unis\&#26700;&#38754;\media\unis\KINGSTON\25&#24180;&#37096;&#38376;&#39044;&#31639;\&#39044;&#31639;&#33609;&#26696;\5&#31295;12.16\home\unis\&#26700;&#38754;\medi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\media\unis\KINGSTON\2026\2026&#24180;&#39044;&#31639;&#27719;&#24635;&#31185;&#23460;&#20154;&#21592;&#12289;&#20020;&#32856;\\home\unis\&#26700;&#38754;\\\media\unis\KINGSTON\2026\2026&#24180;&#39044;&#31639;&#27719;&#24635;&#31185;&#23460;&#20154;&#21592;&#12289;&#20020;&#32856;\E:\home\unis\&#26700;&#38754;\media\unis\KINGSTON\25&#24180;&#37096;&#38376;&#39044;&#31639;\&#39044;&#31639;&#33609;&#26696;\5&#31295;12.16\home\unis\&#26700;&#38754;\medi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nis\KINGSTON\2026\2026&#24180;&#39044;&#31639;&#27719;&#24635;&#31185;&#23460;&#20154;&#21592;&#12289;&#20020;&#32856;\\media\unis\KINGSTON\2026\2026&#24180;&#39044;&#31639;&#27719;&#24635;&#31185;&#23460;&#20154;&#21592;&#12289;&#20020;&#32856;\\home\unis\&#26700;&#38754;\\media\unis\KINGSTON\2026\2026&#24180;&#39044;&#31639;&#27719;&#24635;&#31185;&#23460;&#20154;&#21592;&#12289;&#20020;&#32856;\\\home\unis\&#26700;&#38754;\media\unis\KINGSTON\25&#24180;&#37096;&#38376;&#39044;&#31639;\&#39044;&#31639;&#33609;&#26696;\5&#31295;12.16\home\unis\&#26700;&#38754;\media\u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Define"/>
      <sheetName val="行政编制"/>
      <sheetName val="公检法司编制"/>
      <sheetName val="行政和公检法司人数"/>
      <sheetName val="事业发展"/>
      <sheetName val="GDP"/>
      <sheetName val="POWER ASSUMPTIONS"/>
      <sheetName val="XL4Poppy"/>
      <sheetName val="农业用地"/>
      <sheetName val="一般预算收入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KKKKKKKK"/>
      <sheetName val="G.1R-Shou COP Gf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经费权重"/>
      <sheetName val="_x005f_x0000__x005f_x0000__x005"/>
      <sheetName val="_x005f_x005f_x005f_x005f_x005f_x005f_x005f_x0000__x005f"/>
      <sheetName val="_x0"/>
      <sheetName val="_x005"/>
      <sheetName val="_x005f_x005f_x005f_x0000__x005f"/>
      <sheetName val="行政区划"/>
      <sheetName val="村级支出"/>
      <sheetName val="工作簿1"/>
      <sheetName val="中小学生"/>
      <sheetName val="人员支出"/>
      <sheetName val="D011H403"/>
      <sheetName val="Main"/>
      <sheetName val="封面"/>
      <sheetName val="单位信息录入表"/>
      <sheetName val="人员信息录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18原材料"/>
      <sheetName val="23产成品"/>
      <sheetName val="24在产品"/>
      <sheetName val="36其他长投"/>
      <sheetName val="59预收款"/>
      <sheetName val="67预提费"/>
      <sheetName val="71长期借款"/>
      <sheetName val="Define"/>
      <sheetName val="行政编制"/>
      <sheetName val="公检法司编制"/>
      <sheetName val="行政和公检法司人数"/>
      <sheetName val="事业发展"/>
      <sheetName val="GDP"/>
      <sheetName val="POWER ASSUMPTIONS"/>
      <sheetName val="农业用地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KKKKKKKK"/>
      <sheetName val="G.1R-Shou COP Gf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经费权重"/>
      <sheetName val="_x005f_x0000__x005f_x0000__x005"/>
      <sheetName val="_x005f_x005f_x005f_x005f_x005f_x005f_x005f_x0000__x005f"/>
      <sheetName val="_x0"/>
      <sheetName val="_x005"/>
      <sheetName val="_x005f_x005f_x005f_x0000__x005f"/>
      <sheetName val="封面"/>
      <sheetName val="村级支出"/>
      <sheetName val="行政区划"/>
      <sheetName val="单位信息录入表"/>
      <sheetName val="人员信息录入表"/>
      <sheetName val="中小学生"/>
      <sheetName val="工作簿1"/>
      <sheetName val="人员支出"/>
      <sheetName val="D011H403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Define"/>
      <sheetName val="行政编制"/>
      <sheetName val="公检法司编制"/>
      <sheetName val="行政和公检法司人数"/>
      <sheetName val="事业发展"/>
      <sheetName val="GDP"/>
      <sheetName val="POWER ASSUMPTIONS"/>
      <sheetName val="XL4Poppy"/>
      <sheetName val="总人口"/>
      <sheetName val=""/>
      <sheetName val="农业用地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KKKKKKKK"/>
      <sheetName val="G.1R-Shou COP Gf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经费权重"/>
      <sheetName val="_x005f_x0000__x005f_x0000__x005"/>
      <sheetName val="_x005f_x005f_x005f_x005f_x005f_x005f_x005f_x0000__x005f"/>
      <sheetName val="_x0"/>
      <sheetName val="_x005"/>
      <sheetName val="_x005f_x005f_x005f_x0000__x005f"/>
      <sheetName val="行政区划"/>
      <sheetName val="中小学生"/>
      <sheetName val="人员支出"/>
      <sheetName val="D011H403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18原材料"/>
      <sheetName val="23产成品"/>
      <sheetName val="24在产品"/>
      <sheetName val="36其他长投"/>
      <sheetName val="59预收款"/>
      <sheetName val="67预提费"/>
      <sheetName val="71长期借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中小学生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  <sheetName val="Define"/>
      <sheetName val="C01-1"/>
      <sheetName val="农业人口"/>
      <sheetName val="一般预算收入"/>
      <sheetName val="公检法司编制"/>
      <sheetName val="行政编制"/>
      <sheetName val="农业用地"/>
      <sheetName val="2002年一般预算收入"/>
      <sheetName val="财政供养人员增幅"/>
      <sheetName val="工商税收"/>
      <sheetName val="参数表"/>
      <sheetName val="区划对应表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事业发展"/>
      <sheetName val="行政区划"/>
      <sheetName val="村级支出"/>
      <sheetName val="工作簿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Define"/>
      <sheetName val="行政编制"/>
      <sheetName val="公检法司编制"/>
      <sheetName val="行政和公检法司人数"/>
      <sheetName val="事业发展"/>
      <sheetName val="GDP"/>
      <sheetName val="POWER ASSUMPTIONS"/>
      <sheetName val="XL4Poppy"/>
      <sheetName val="总人口"/>
      <sheetName val=""/>
      <sheetName val="农业用地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KKKKKKKK"/>
      <sheetName val="G.1R-Shou COP Gf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经费权重"/>
      <sheetName val="_x005f_x0000__x005f_x0000__x005"/>
      <sheetName val="_x005f_x005f_x005f_x005f_x005f_x005f_x005f_x0000__x005f"/>
      <sheetName val="_x0"/>
      <sheetName val="_x005"/>
      <sheetName val="_x005f_x005f_x005f_x0000__x005f"/>
      <sheetName val="行政区划"/>
      <sheetName val="中小学生"/>
      <sheetName val="人员支出"/>
      <sheetName val="D011H403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18原材料"/>
      <sheetName val="23产成品"/>
      <sheetName val="24在产品"/>
      <sheetName val="36其他长投"/>
      <sheetName val="59预收款"/>
      <sheetName val="67预提费"/>
      <sheetName val="71长期借款"/>
      <sheetName val="Define"/>
      <sheetName val="行政编制"/>
      <sheetName val="公检法司编制"/>
      <sheetName val="行政和公检法司人数"/>
      <sheetName val="事业发展"/>
      <sheetName val="GDP"/>
      <sheetName val="C01-1"/>
      <sheetName val="POW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18原材料"/>
      <sheetName val="23产成品"/>
      <sheetName val="24在产品"/>
      <sheetName val="36其他长投"/>
      <sheetName val="59预收款"/>
      <sheetName val="67预提费"/>
      <sheetName val="71长期借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  <sheetName val="四月份月报"/>
      <sheetName val="C01-1"/>
      <sheetName val="本年收入合计"/>
      <sheetName val="农业用地"/>
      <sheetName val="村级支出"/>
      <sheetName val="单位信息录入表"/>
      <sheetName val="人员信息录入表"/>
      <sheetName val="基础编码"/>
      <sheetName val="中小学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  <sheetName val="事业发展"/>
      <sheetName val="GDP"/>
      <sheetName val="C01-1"/>
      <sheetName val="POW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  <sheetName val="P1012001"/>
      <sheetName val="XL4Poppy"/>
      <sheetName val="总人口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  <sheetName val="基础编码"/>
      <sheetName val="本年收入合计"/>
      <sheetName val="XL4Popp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  <sheetName val="P1012001"/>
      <sheetName val="农业人口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中小学生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  <sheetName val="人员支出"/>
      <sheetName val="农业用地"/>
      <sheetName val="D011H403"/>
      <sheetName val="四月份月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  <sheetName val="公检法司编制"/>
      <sheetName val="行政编制"/>
      <sheetName val="XL4Poppy"/>
      <sheetName val="四月份月报"/>
      <sheetName val="Main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  <sheetName val="四月份月报"/>
      <sheetName val="C01-1"/>
      <sheetName val="本年收入合计"/>
      <sheetName val="农业用地"/>
      <sheetName val="村级支出"/>
      <sheetName val="单位信息录入表"/>
      <sheetName val="人员信息录入表"/>
      <sheetName val="基础编码"/>
      <sheetName val="中小学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  <sheetName val="Define"/>
      <sheetName val="C01-1"/>
      <sheetName val="农业人口"/>
      <sheetName val="一般预算收入"/>
      <sheetName val="公检法司编制"/>
      <sheetName val="行政编制"/>
      <sheetName val="农业用地"/>
      <sheetName val="2002年一般预算收入"/>
      <sheetName val="财政供养人员增幅"/>
      <sheetName val="工商税收"/>
      <sheetName val="参数表"/>
      <sheetName val="区划对应表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事业发展"/>
      <sheetName val="行政区划"/>
      <sheetName val="村级支出"/>
      <sheetName val="工作簿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Define"/>
      <sheetName val="行政编制"/>
      <sheetName val="公检法司编制"/>
      <sheetName val="行政和公检法司人数"/>
      <sheetName val="事业发展"/>
      <sheetName val="GDP"/>
      <sheetName val="POWER ASSUMPTIONS"/>
      <sheetName val="XL4Poppy"/>
      <sheetName val="总人口"/>
      <sheetName val=""/>
      <sheetName val="农业用地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KKKKKKKK"/>
      <sheetName val="G.1R-Shou COP Gf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经费权重"/>
      <sheetName val="_x005f_x0000__x005f_x0000__x005"/>
      <sheetName val="_x005f_x005f_x005f_x005f_x005f_x005f_x005f_x0000__x005f"/>
      <sheetName val="_x0"/>
      <sheetName val="_x005"/>
      <sheetName val="_x005f_x005f_x005f_x0000__x005f"/>
      <sheetName val="行政区划"/>
      <sheetName val="中小学生"/>
      <sheetName val="人员支出"/>
      <sheetName val="D011H403"/>
      <sheetName val="Main"/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18原材料"/>
      <sheetName val="23产成品"/>
      <sheetName val="24在产品"/>
      <sheetName val="36其他长投"/>
      <sheetName val="59预收款"/>
      <sheetName val="67预提费"/>
      <sheetName val="71长期借款"/>
      <sheetName val="封面"/>
      <sheetName val="目录"/>
      <sheetName val="A01"/>
      <sheetName val="A02"/>
      <sheetName val="A03"/>
      <sheetName val="A04"/>
      <sheetName val="A05"/>
      <sheetName val="A06"/>
      <sheetName val="A07"/>
      <sheetName val="村级支出"/>
      <sheetName val="单位信息录入表"/>
      <sheetName val="人员信息录入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总人口"/>
      <sheetName val="基础编码"/>
      <sheetName val="省本级收入预计"/>
      <sheetName val="表二"/>
      <sheetName val="表五"/>
      <sheetName val="2012.2.2 (整合)"/>
      <sheetName val="2012.2.2"/>
      <sheetName val="全市结转"/>
      <sheetName val="提前告知数"/>
      <sheetName val="农业人口"/>
      <sheetName val="XL4Poppy"/>
      <sheetName val="农业用地"/>
      <sheetName val="本年收入合计"/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KKKKKKKK"/>
      <sheetName val="G.1R-Shou COP Gf"/>
      <sheetName val="国家"/>
      <sheetName val="_x005f_x0000__x005f_x0000__x005"/>
      <sheetName val="分县数据"/>
      <sheetName val="_x005f_x005f_x005f_x0000__x005f"/>
      <sheetName val="总表"/>
      <sheetName val="01北京市"/>
      <sheetName val="参数表"/>
      <sheetName val="经费权重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"/>
      <sheetName val="_x0"/>
      <sheetName val="_x005"/>
      <sheetName val="_x005f_x0000__x005f_x0000__x005f_x0000__x005f_x0000__x0"/>
      <sheetName val="_x005f_x005f_x005f_x0000__x005f_x005f_x005f_x0000__x005"/>
      <sheetName val="_x005f_x005f_x005f_x005f_x005f_x005f_x005f_x0000__x005f"/>
      <sheetName val="行政区划"/>
      <sheetName val="2002年一般预算收入"/>
      <sheetName val="财政供养人员增幅"/>
      <sheetName val="工商税收"/>
      <sheetName val="区划对应表"/>
      <sheetName val="四月份月报"/>
      <sheetName val="2009"/>
      <sheetName val="中央"/>
      <sheetName val="类型"/>
      <sheetName val="L24"/>
      <sheetName val="事业发展"/>
      <sheetName val="村级支出"/>
      <sheetName val="工作簿1"/>
      <sheetName val="中小学生"/>
      <sheetName val="人员支出"/>
      <sheetName val="D011H403"/>
      <sheetName val="公检法司编制"/>
      <sheetName val="行政编制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D011H403"/>
      <sheetName val="D012H403"/>
      <sheetName val="D020H403"/>
      <sheetName val="D030H403"/>
      <sheetName val="D041H403"/>
      <sheetName val="D042H403"/>
      <sheetName val="D051H403"/>
      <sheetName val="D052H403"/>
      <sheetName val="D060H403"/>
      <sheetName val="D070H403"/>
      <sheetName val="D080H403"/>
      <sheetName val="D090H403"/>
      <sheetName val="D092H403"/>
      <sheetName val="D100H403"/>
      <sheetName val="D110H403"/>
      <sheetName val="D120H403"/>
      <sheetName val="D130H403"/>
      <sheetName val="d140h403"/>
      <sheetName val="D150H403"/>
      <sheetName val="D160H403"/>
      <sheetName val="D170H403"/>
      <sheetName val="D180H403"/>
      <sheetName val="D190H403"/>
      <sheetName val="D200H4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中小学生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F39"/>
  <sheetViews>
    <sheetView tabSelected="1" topLeftCell="B12" workbookViewId="0">
      <selection activeCell="C28" sqref="C28"/>
    </sheetView>
  </sheetViews>
  <sheetFormatPr defaultColWidth="9.08333333333333" defaultRowHeight="14.25" outlineLevelCol="5"/>
  <cols>
    <col min="1" max="1" width="7.08333333333333" style="353" hidden="1" customWidth="1"/>
    <col min="2" max="2" width="11.3333333333333" style="353" customWidth="1"/>
    <col min="3" max="3" width="65.25" style="353" customWidth="1"/>
    <col min="4" max="4" width="14.8333333333333" style="353" customWidth="1"/>
    <col min="5" max="32" width="9" style="353"/>
    <col min="33" max="256" width="9.08333333333333" style="353"/>
    <col min="257" max="16384" width="9.08333333333333" style="354"/>
  </cols>
  <sheetData>
    <row r="3" ht="34.5" customHeight="1" spans="2:6">
      <c r="B3" s="355" t="s">
        <v>0</v>
      </c>
      <c r="C3" s="356"/>
    </row>
    <row r="4" ht="24.75" customHeight="1" spans="2:6">
      <c r="B4" s="357"/>
      <c r="C4" s="358"/>
    </row>
    <row r="5" ht="36.75" customHeight="1" spans="2:6">
      <c r="B5" s="359" t="s">
        <v>1</v>
      </c>
      <c r="C5" s="360"/>
    </row>
    <row r="6" ht="30" customHeight="1" spans="2:6">
      <c r="B6" s="361" t="s">
        <v>2</v>
      </c>
      <c r="C6" s="362"/>
    </row>
    <row r="7" ht="30" customHeight="1" spans="2:6">
      <c r="B7" s="361"/>
      <c r="C7" s="362"/>
    </row>
    <row r="8" ht="26" customHeight="1" spans="2:6">
      <c r="B8" s="363"/>
      <c r="C8" s="364" t="s">
        <v>3</v>
      </c>
    </row>
    <row r="9" ht="26" customHeight="1" spans="2:6">
      <c r="B9" s="363"/>
      <c r="C9" s="364" t="s">
        <v>4</v>
      </c>
    </row>
    <row r="10" ht="26" customHeight="1" spans="2:6">
      <c r="B10" s="363"/>
      <c r="C10" s="364" t="s">
        <v>5</v>
      </c>
    </row>
    <row r="11" ht="26" customHeight="1" spans="2:6">
      <c r="B11" s="363"/>
      <c r="C11" s="364" t="s">
        <v>6</v>
      </c>
      <c r="D11" s="365"/>
      <c r="E11" s="365"/>
      <c r="F11" s="365"/>
    </row>
    <row r="12" ht="26" customHeight="1" spans="2:6">
      <c r="B12" s="363"/>
      <c r="C12" s="364" t="s">
        <v>7</v>
      </c>
      <c r="D12" s="365"/>
      <c r="E12" s="365"/>
      <c r="F12" s="365"/>
    </row>
    <row r="13" ht="26" customHeight="1" spans="2:6">
      <c r="B13" s="363"/>
      <c r="C13" s="364" t="s">
        <v>8</v>
      </c>
      <c r="D13" s="365"/>
      <c r="E13" s="365"/>
      <c r="F13" s="365"/>
    </row>
    <row r="14" ht="26" customHeight="1" spans="2:6">
      <c r="B14" s="363"/>
      <c r="C14" s="364" t="s">
        <v>9</v>
      </c>
      <c r="D14" s="365"/>
      <c r="E14" s="365"/>
      <c r="F14" s="365"/>
    </row>
    <row r="15" ht="26" customHeight="1" spans="2:6">
      <c r="B15" s="363"/>
      <c r="C15" s="364" t="s">
        <v>10</v>
      </c>
      <c r="D15" s="365"/>
      <c r="E15" s="365"/>
      <c r="F15" s="365"/>
    </row>
    <row r="16" ht="26" customHeight="1" spans="2:6">
      <c r="B16" s="363"/>
      <c r="C16" s="364" t="s">
        <v>11</v>
      </c>
      <c r="D16" s="365"/>
      <c r="E16" s="365"/>
      <c r="F16" s="365"/>
    </row>
    <row r="17" ht="26" customHeight="1" spans="1:6">
      <c r="B17" s="363"/>
      <c r="C17" s="364" t="s">
        <v>12</v>
      </c>
      <c r="D17" s="365"/>
      <c r="E17" s="365"/>
      <c r="F17" s="365"/>
    </row>
    <row r="18" ht="26" customHeight="1" spans="1:6">
      <c r="B18" s="363"/>
      <c r="C18" s="364" t="s">
        <v>13</v>
      </c>
      <c r="D18" s="365"/>
      <c r="E18" s="365"/>
      <c r="F18" s="365"/>
    </row>
    <row r="19" ht="26" customHeight="1" spans="1:6">
      <c r="C19" s="364" t="s">
        <v>14</v>
      </c>
      <c r="D19" s="365"/>
      <c r="E19" s="365"/>
      <c r="F19" s="365"/>
    </row>
    <row r="20" ht="26" customHeight="1" spans="1:6">
      <c r="C20" s="364" t="s">
        <v>15</v>
      </c>
      <c r="D20" s="365"/>
      <c r="E20" s="365"/>
      <c r="F20" s="365"/>
    </row>
    <row r="21" ht="26" customHeight="1" spans="1:6">
      <c r="A21" s="366"/>
      <c r="B21" s="366"/>
      <c r="C21" s="364" t="s">
        <v>16</v>
      </c>
      <c r="D21" s="365"/>
      <c r="E21" s="365"/>
      <c r="F21" s="365"/>
    </row>
    <row r="22" ht="26" customHeight="1" spans="1:6">
      <c r="A22" s="366"/>
      <c r="B22" s="366"/>
      <c r="C22" s="364" t="s">
        <v>17</v>
      </c>
      <c r="D22" s="365"/>
      <c r="E22" s="365"/>
      <c r="F22" s="365"/>
    </row>
    <row r="23" ht="26" customHeight="1" spans="1:6">
      <c r="A23" s="366"/>
      <c r="B23" s="366"/>
      <c r="C23" s="364" t="s">
        <v>18</v>
      </c>
      <c r="D23" s="365"/>
      <c r="E23" s="365"/>
      <c r="F23" s="365"/>
    </row>
    <row r="24" ht="26" customHeight="1" spans="1:6">
      <c r="A24" s="366"/>
      <c r="B24" s="366"/>
      <c r="C24" s="364" t="s">
        <v>19</v>
      </c>
      <c r="D24" s="365"/>
      <c r="E24" s="365"/>
      <c r="F24" s="365"/>
    </row>
    <row r="25" ht="26" customHeight="1" spans="1:6">
      <c r="A25" s="366"/>
      <c r="B25" s="366"/>
      <c r="C25" s="364" t="s">
        <v>20</v>
      </c>
      <c r="D25" s="365"/>
      <c r="E25" s="365"/>
      <c r="F25" s="365"/>
    </row>
    <row r="26" ht="26" customHeight="1" spans="1:6">
      <c r="A26" s="366"/>
      <c r="B26" s="366"/>
      <c r="C26" s="364" t="s">
        <v>21</v>
      </c>
      <c r="D26" s="365"/>
      <c r="E26" s="365"/>
      <c r="F26" s="365"/>
    </row>
    <row r="27" ht="26" customHeight="1" spans="1:6">
      <c r="A27" s="367" t="s">
        <v>22</v>
      </c>
      <c r="B27" s="367"/>
      <c r="C27" s="364"/>
      <c r="D27" s="365"/>
      <c r="E27" s="365"/>
      <c r="F27" s="365"/>
    </row>
    <row r="28" ht="33" customHeight="1" spans="1:6">
      <c r="A28" s="367"/>
      <c r="B28" s="367"/>
      <c r="C28" s="364"/>
      <c r="D28" s="365"/>
      <c r="E28" s="365"/>
      <c r="F28" s="365"/>
    </row>
    <row r="29" ht="33" customHeight="1" spans="1:6">
      <c r="A29" s="367"/>
      <c r="B29" s="368" t="s">
        <v>23</v>
      </c>
      <c r="C29" s="368"/>
      <c r="D29" s="365"/>
      <c r="E29" s="365"/>
      <c r="F29" s="365"/>
    </row>
    <row r="30" ht="33" customHeight="1" spans="1:6">
      <c r="A30" s="367"/>
      <c r="B30" s="369" t="s">
        <v>24</v>
      </c>
      <c r="C30" s="369"/>
      <c r="D30" s="365"/>
      <c r="E30" s="365"/>
      <c r="F30" s="365"/>
    </row>
    <row r="31" ht="45.75" customHeight="1" spans="1:6">
      <c r="A31" s="370" t="s">
        <v>25</v>
      </c>
      <c r="B31" s="370"/>
      <c r="C31" s="363"/>
    </row>
    <row r="32" ht="45" customHeight="1" spans="1:6">
      <c r="A32" s="370" t="s">
        <v>26</v>
      </c>
      <c r="B32" s="370"/>
      <c r="C32" s="363"/>
    </row>
    <row r="33" ht="15.75" spans="3:3">
      <c r="C33" s="363"/>
    </row>
    <row r="34" ht="15.75" spans="3:3">
      <c r="C34" s="363"/>
    </row>
    <row r="35" ht="15.75" spans="3:3">
      <c r="C35" s="363"/>
    </row>
    <row r="36" ht="15.75" spans="3:3">
      <c r="C36" s="363"/>
    </row>
    <row r="37" ht="15.75" spans="3:3">
      <c r="C37" s="363"/>
    </row>
    <row r="38" ht="15.75" spans="3:3">
      <c r="C38" s="363"/>
    </row>
    <row r="39" ht="15.75" spans="3:3">
      <c r="C39" s="363"/>
    </row>
  </sheetData>
  <mergeCells count="4">
    <mergeCell ref="B5:C5"/>
    <mergeCell ref="B6:C6"/>
    <mergeCell ref="B29:C29"/>
    <mergeCell ref="B30:C30"/>
  </mergeCells>
  <printOptions horizontalCentered="1"/>
  <pageMargins left="0.707638888888889" right="0.707638888888889" top="0.747916666666667" bottom="0.747916666666667" header="0.313888888888889" footer="0.688888888888889"/>
  <pageSetup paperSize="9" scale="88" firstPageNumber="17" orientation="portrait" useFirstPageNumber="1" horizontalDpi="600"/>
  <headerFooter>
    <oddFooter>&amp;C&amp;"Times New Roman"&amp;10-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view="pageBreakPreview" zoomScaleNormal="100" workbookViewId="0">
      <selection activeCell="C8" sqref="C8"/>
    </sheetView>
  </sheetViews>
  <sheetFormatPr defaultColWidth="9.08333333333333" defaultRowHeight="14.25" outlineLevelCol="5"/>
  <cols>
    <col min="1" max="1" width="33.5833333333333" style="176" customWidth="1"/>
    <col min="2" max="2" width="14.9333333333333" style="177" customWidth="1"/>
    <col min="3" max="3" width="15.5833333333333" style="178" customWidth="1"/>
    <col min="4" max="4" width="16.75" style="177" customWidth="1"/>
    <col min="5" max="32" width="9" style="177"/>
    <col min="33" max="16384" width="9.08333333333333" style="177"/>
  </cols>
  <sheetData>
    <row r="1" ht="15" customHeight="1" spans="1:6">
      <c r="A1" s="179" t="s">
        <v>645</v>
      </c>
    </row>
    <row r="2" ht="20" customHeight="1" spans="1:6">
      <c r="A2" s="180" t="s">
        <v>646</v>
      </c>
      <c r="B2" s="181"/>
      <c r="C2" s="182"/>
      <c r="D2" s="181"/>
    </row>
    <row r="3" ht="15" customHeight="1" spans="1:6">
      <c r="A3" s="183"/>
      <c r="B3" s="184"/>
      <c r="C3" s="185"/>
      <c r="D3" s="186" t="s">
        <v>585</v>
      </c>
    </row>
    <row r="4" s="175" customFormat="1" ht="42" customHeight="1" spans="1:6">
      <c r="A4" s="187" t="s">
        <v>647</v>
      </c>
      <c r="B4" s="188" t="s">
        <v>31</v>
      </c>
      <c r="C4" s="44" t="s">
        <v>648</v>
      </c>
      <c r="D4" s="107" t="s">
        <v>649</v>
      </c>
    </row>
    <row r="5" ht="28" customHeight="1" spans="1:6">
      <c r="A5" s="189" t="s">
        <v>650</v>
      </c>
      <c r="B5" s="190">
        <f>SUM(B6:B19)</f>
        <v>504568</v>
      </c>
      <c r="C5" s="190">
        <f>SUM(C6:C19)</f>
        <v>300000</v>
      </c>
      <c r="D5" s="191">
        <f>B5/C5*100</f>
        <v>168.189333333333</v>
      </c>
    </row>
    <row r="6" ht="28" customHeight="1" spans="1:6">
      <c r="A6" s="192" t="s">
        <v>651</v>
      </c>
      <c r="B6" s="193"/>
      <c r="C6" s="194"/>
      <c r="D6" s="195"/>
    </row>
    <row r="7" ht="28" customHeight="1" spans="1:6">
      <c r="A7" s="192" t="s">
        <v>652</v>
      </c>
      <c r="B7" s="193"/>
      <c r="C7" s="194"/>
      <c r="D7" s="195"/>
    </row>
    <row r="8" ht="28" customHeight="1" spans="1:6">
      <c r="A8" s="192" t="s">
        <v>653</v>
      </c>
      <c r="B8" s="193"/>
      <c r="C8" s="194"/>
      <c r="D8" s="195"/>
      <c r="F8" s="196"/>
    </row>
    <row r="9" ht="28" customHeight="1" spans="1:6">
      <c r="A9" s="192" t="s">
        <v>654</v>
      </c>
      <c r="B9" s="193"/>
      <c r="C9" s="194"/>
      <c r="D9" s="195"/>
    </row>
    <row r="10" ht="28" customHeight="1" spans="1:6">
      <c r="A10" s="192" t="s">
        <v>655</v>
      </c>
      <c r="B10" s="193">
        <v>480000</v>
      </c>
      <c r="C10" s="194">
        <v>286000</v>
      </c>
      <c r="D10" s="195">
        <f t="shared" ref="D10:D13" si="0">B10/C10*100</f>
        <v>167.832167832168</v>
      </c>
    </row>
    <row r="11" ht="28" customHeight="1" spans="1:6">
      <c r="A11" s="192" t="s">
        <v>656</v>
      </c>
      <c r="B11" s="193"/>
      <c r="C11" s="194"/>
      <c r="D11" s="195"/>
    </row>
    <row r="12" ht="28" customHeight="1" spans="1:6">
      <c r="A12" s="192" t="s">
        <v>657</v>
      </c>
      <c r="B12" s="193">
        <v>2000</v>
      </c>
      <c r="C12" s="194">
        <v>2000</v>
      </c>
      <c r="D12" s="195">
        <f t="shared" si="0"/>
        <v>100</v>
      </c>
    </row>
    <row r="13" ht="28" customHeight="1" spans="1:6">
      <c r="A13" s="192" t="s">
        <v>658</v>
      </c>
      <c r="B13" s="193">
        <v>10000</v>
      </c>
      <c r="C13" s="194">
        <v>5000</v>
      </c>
      <c r="D13" s="195">
        <f t="shared" si="0"/>
        <v>200</v>
      </c>
    </row>
    <row r="14" ht="28" customHeight="1" spans="1:6">
      <c r="A14" s="192" t="s">
        <v>659</v>
      </c>
      <c r="B14" s="193"/>
      <c r="C14" s="194"/>
      <c r="D14" s="195"/>
    </row>
    <row r="15" ht="28" customHeight="1" spans="1:6">
      <c r="A15" s="192" t="s">
        <v>660</v>
      </c>
      <c r="B15" s="193"/>
      <c r="C15" s="194"/>
      <c r="D15" s="195"/>
    </row>
    <row r="16" ht="28" customHeight="1" spans="1:6">
      <c r="A16" s="197" t="s">
        <v>661</v>
      </c>
      <c r="B16" s="193">
        <v>5000</v>
      </c>
      <c r="C16" s="194">
        <v>7000</v>
      </c>
      <c r="D16" s="195">
        <f>B16/C16*100</f>
        <v>71.4285714285714</v>
      </c>
    </row>
    <row r="17" ht="28" customHeight="1" spans="1:4">
      <c r="A17" s="192" t="s">
        <v>662</v>
      </c>
      <c r="B17" s="198"/>
      <c r="C17" s="199"/>
      <c r="D17" s="195"/>
    </row>
    <row r="18" ht="28" customHeight="1" spans="1:4">
      <c r="A18" s="200" t="s">
        <v>663</v>
      </c>
      <c r="B18" s="193"/>
      <c r="C18" s="194"/>
      <c r="D18" s="195"/>
    </row>
    <row r="19" ht="28" customHeight="1" spans="1:4">
      <c r="A19" s="200" t="s">
        <v>664</v>
      </c>
      <c r="B19" s="193">
        <v>7568</v>
      </c>
      <c r="C19" s="194"/>
      <c r="D19" s="195"/>
    </row>
    <row r="20" ht="28" customHeight="1" spans="1:4">
      <c r="A20" s="189" t="s">
        <v>665</v>
      </c>
      <c r="B20" s="201">
        <f>SUM(B21:B24)</f>
        <v>33157</v>
      </c>
      <c r="C20" s="201">
        <f>SUM(C21:C24)</f>
        <v>936032</v>
      </c>
      <c r="D20" s="191"/>
    </row>
    <row r="21" ht="28" customHeight="1" spans="1:4">
      <c r="A21" s="192" t="s">
        <v>666</v>
      </c>
      <c r="B21" s="193">
        <v>25157</v>
      </c>
      <c r="C21" s="194">
        <v>7</v>
      </c>
      <c r="D21" s="191"/>
    </row>
    <row r="22" ht="28" customHeight="1" spans="1:4">
      <c r="A22" s="192" t="s">
        <v>667</v>
      </c>
      <c r="B22" s="193">
        <v>8000</v>
      </c>
      <c r="C22" s="194">
        <v>5474</v>
      </c>
      <c r="D22" s="191"/>
    </row>
    <row r="23" ht="28" customHeight="1" spans="1:4">
      <c r="A23" s="192" t="s">
        <v>668</v>
      </c>
      <c r="B23" s="193"/>
      <c r="C23" s="194">
        <v>886025</v>
      </c>
      <c r="D23" s="191"/>
    </row>
    <row r="24" ht="28" customHeight="1" spans="1:4">
      <c r="A24" s="192" t="s">
        <v>669</v>
      </c>
      <c r="B24" s="193"/>
      <c r="C24" s="194">
        <v>44526</v>
      </c>
      <c r="D24" s="191"/>
    </row>
    <row r="25" ht="28" customHeight="1" spans="1:4">
      <c r="A25" s="187" t="s">
        <v>670</v>
      </c>
      <c r="B25" s="202">
        <f>B20+B5</f>
        <v>537725</v>
      </c>
      <c r="C25" s="203">
        <f>SUM(C6:C20)</f>
        <v>1236032</v>
      </c>
      <c r="D25" s="191">
        <f>B25/C25*100</f>
        <v>43.5041325790918</v>
      </c>
    </row>
  </sheetData>
  <mergeCells count="1">
    <mergeCell ref="A2:D2"/>
  </mergeCells>
  <printOptions horizontalCentered="1"/>
  <pageMargins left="0.707638888888889" right="0.707638888888889" top="0.984027777777778" bottom="0.984027777777778" header="0.313888888888889" footer="0.649305555555556"/>
  <pageSetup paperSize="9" firstPageNumber="41" orientation="portrait" useFirstPageNumber="1" horizontalDpi="600"/>
  <headerFooter>
    <oddFooter>&amp;C&amp;"Times New Roman"&amp;10-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2"/>
  <sheetViews>
    <sheetView view="pageBreakPreview" zoomScaleNormal="100" workbookViewId="0">
      <selection activeCell="D6" sqref="D6"/>
    </sheetView>
  </sheetViews>
  <sheetFormatPr defaultColWidth="9.08333333333333" defaultRowHeight="27" customHeight="1" outlineLevelCol="3"/>
  <cols>
    <col min="1" max="1" width="46.6416666666667" style="119" customWidth="1"/>
    <col min="2" max="2" width="8.76666666666667" style="147" customWidth="1"/>
    <col min="3" max="3" width="11.2083333333333" style="100" customWidth="1"/>
    <col min="4" max="4" width="15.875" style="100" customWidth="1"/>
    <col min="5" max="5" width="10.375" style="100"/>
    <col min="6" max="27" width="9" style="100"/>
    <col min="28" max="16384" width="9.08333333333333" style="100"/>
  </cols>
  <sheetData>
    <row r="1" s="100" customFormat="1" ht="22" customHeight="1" spans="1:4">
      <c r="A1" s="148" t="s">
        <v>671</v>
      </c>
      <c r="B1" s="147"/>
    </row>
    <row r="2" ht="24" customHeight="1" spans="1:4">
      <c r="A2" s="80" t="s">
        <v>672</v>
      </c>
      <c r="B2" s="149"/>
      <c r="C2" s="150"/>
      <c r="D2" s="150"/>
    </row>
    <row r="3" ht="16" customHeight="1" spans="1:4">
      <c r="A3" s="151"/>
      <c r="B3" s="152"/>
      <c r="C3" s="104"/>
      <c r="D3" s="153" t="s">
        <v>29</v>
      </c>
    </row>
    <row r="4" s="145" customFormat="1" ht="40" customHeight="1" spans="1:4">
      <c r="A4" s="154" t="s">
        <v>647</v>
      </c>
      <c r="B4" s="155" t="s">
        <v>673</v>
      </c>
      <c r="C4" s="156" t="s">
        <v>84</v>
      </c>
      <c r="D4" s="156" t="s">
        <v>85</v>
      </c>
    </row>
    <row r="5" s="145" customFormat="1" ht="25" customHeight="1" spans="1:4">
      <c r="A5" s="157" t="s">
        <v>233</v>
      </c>
      <c r="B5" s="158"/>
      <c r="C5" s="159"/>
      <c r="D5" s="160"/>
    </row>
    <row r="6" s="145" customFormat="1" ht="25" customHeight="1" spans="1:4">
      <c r="A6" s="161" t="s">
        <v>674</v>
      </c>
      <c r="B6" s="162"/>
      <c r="C6" s="163"/>
      <c r="D6" s="164"/>
    </row>
    <row r="7" s="145" customFormat="1" ht="25" customHeight="1" spans="1:4">
      <c r="A7" s="161" t="s">
        <v>675</v>
      </c>
      <c r="B7" s="162"/>
      <c r="C7" s="163"/>
      <c r="D7" s="164"/>
    </row>
    <row r="8" s="146" customFormat="1" ht="26" customHeight="1" spans="1:4">
      <c r="A8" s="157" t="s">
        <v>376</v>
      </c>
      <c r="B8" s="158">
        <f>B9+B25+B29+B30+B36</f>
        <v>371081</v>
      </c>
      <c r="C8" s="159">
        <f>C9+C25+C29+C30+C36</f>
        <v>258609</v>
      </c>
      <c r="D8" s="160">
        <f t="shared" ref="D8:D13" si="0">B8/C8*100</f>
        <v>143.491139132822</v>
      </c>
    </row>
    <row r="9" s="146" customFormat="1" ht="29" customHeight="1" spans="1:4">
      <c r="A9" s="161" t="s">
        <v>676</v>
      </c>
      <c r="B9" s="162">
        <f>SUM(B10:B24)</f>
        <v>356081</v>
      </c>
      <c r="C9" s="163">
        <f>SUM(C10:C24)</f>
        <v>243609</v>
      </c>
      <c r="D9" s="165">
        <f t="shared" si="0"/>
        <v>146.169066003309</v>
      </c>
    </row>
    <row r="10" ht="25" customHeight="1" spans="1:4">
      <c r="A10" s="166" t="s">
        <v>677</v>
      </c>
      <c r="B10" s="162"/>
      <c r="C10" s="163"/>
      <c r="D10" s="164"/>
    </row>
    <row r="11" ht="25" customHeight="1" spans="1:4">
      <c r="A11" s="166" t="s">
        <v>678</v>
      </c>
      <c r="B11" s="162">
        <v>129000</v>
      </c>
      <c r="C11" s="163">
        <f>103878-1000</f>
        <v>102878</v>
      </c>
      <c r="D11" s="164">
        <f t="shared" ref="D11:D13" si="1">B11/C11*100</f>
        <v>125.391240109644</v>
      </c>
    </row>
    <row r="12" ht="25" customHeight="1" spans="1:4">
      <c r="A12" s="166" t="s">
        <v>679</v>
      </c>
      <c r="B12" s="167">
        <f>151296-3000</f>
        <v>148296</v>
      </c>
      <c r="C12" s="163">
        <f>111818-28680+1000</f>
        <v>84138</v>
      </c>
      <c r="D12" s="164">
        <f t="shared" si="1"/>
        <v>176.253298153034</v>
      </c>
    </row>
    <row r="13" ht="25" customHeight="1" spans="1:4">
      <c r="A13" s="166" t="s">
        <v>680</v>
      </c>
      <c r="B13" s="162">
        <v>8091</v>
      </c>
      <c r="C13" s="163">
        <v>22181</v>
      </c>
      <c r="D13" s="164">
        <f t="shared" si="1"/>
        <v>36.4771651413372</v>
      </c>
    </row>
    <row r="14" ht="25" customHeight="1" spans="1:4">
      <c r="A14" s="166" t="s">
        <v>681</v>
      </c>
      <c r="B14" s="162">
        <v>3000</v>
      </c>
      <c r="C14" s="163"/>
      <c r="D14" s="164"/>
    </row>
    <row r="15" ht="25" customHeight="1" spans="1:4">
      <c r="A15" s="166" t="s">
        <v>682</v>
      </c>
      <c r="B15" s="162"/>
      <c r="C15" s="163"/>
      <c r="D15" s="164"/>
    </row>
    <row r="16" ht="25" customHeight="1" spans="1:4">
      <c r="A16" s="166" t="s">
        <v>683</v>
      </c>
      <c r="B16" s="162"/>
      <c r="C16" s="163"/>
      <c r="D16" s="164"/>
    </row>
    <row r="17" ht="25" customHeight="1" spans="1:4">
      <c r="A17" s="166" t="s">
        <v>684</v>
      </c>
      <c r="B17" s="162"/>
      <c r="C17" s="163"/>
      <c r="D17" s="164"/>
    </row>
    <row r="18" ht="25" customHeight="1" spans="1:4">
      <c r="A18" s="166" t="s">
        <v>685</v>
      </c>
      <c r="B18" s="162"/>
      <c r="C18" s="163"/>
      <c r="D18" s="164"/>
    </row>
    <row r="19" ht="25" customHeight="1" spans="1:4">
      <c r="A19" s="166" t="s">
        <v>686</v>
      </c>
      <c r="B19" s="162"/>
      <c r="C19" s="163"/>
      <c r="D19" s="164"/>
    </row>
    <row r="20" ht="25" customHeight="1" spans="1:4">
      <c r="A20" s="166" t="s">
        <v>687</v>
      </c>
      <c r="B20" s="162"/>
      <c r="C20" s="163"/>
      <c r="D20" s="164"/>
    </row>
    <row r="21" ht="25" customHeight="1" spans="1:4">
      <c r="A21" s="166" t="s">
        <v>688</v>
      </c>
      <c r="B21" s="162">
        <v>3300</v>
      </c>
      <c r="C21" s="163">
        <f>3955+680</f>
        <v>4635</v>
      </c>
      <c r="D21" s="165">
        <f t="shared" ref="D21:D23" si="2">B21/C21*100</f>
        <v>71.1974110032362</v>
      </c>
    </row>
    <row r="22" ht="25" customHeight="1" spans="1:4">
      <c r="A22" s="166" t="s">
        <v>689</v>
      </c>
      <c r="B22" s="162">
        <v>28939</v>
      </c>
      <c r="C22" s="163">
        <v>15000</v>
      </c>
      <c r="D22" s="165">
        <f t="shared" si="2"/>
        <v>192.926666666667</v>
      </c>
    </row>
    <row r="23" ht="25" customHeight="1" spans="1:4">
      <c r="A23" s="166" t="s">
        <v>690</v>
      </c>
      <c r="B23" s="162">
        <v>2496</v>
      </c>
      <c r="C23" s="163">
        <f>1777+13000</f>
        <v>14777</v>
      </c>
      <c r="D23" s="165">
        <f t="shared" si="2"/>
        <v>16.8911145699398</v>
      </c>
    </row>
    <row r="24" ht="25" customHeight="1" spans="1:4">
      <c r="A24" s="166" t="s">
        <v>691</v>
      </c>
      <c r="B24" s="162">
        <f>34959-2000</f>
        <v>32959</v>
      </c>
      <c r="C24" s="163"/>
      <c r="D24" s="164"/>
    </row>
    <row r="25" s="146" customFormat="1" ht="25" customHeight="1" spans="1:4">
      <c r="A25" s="166" t="s">
        <v>692</v>
      </c>
      <c r="B25" s="162"/>
      <c r="C25" s="163"/>
      <c r="D25" s="165"/>
    </row>
    <row r="26" ht="25" customHeight="1" spans="1:4">
      <c r="A26" s="166" t="s">
        <v>677</v>
      </c>
      <c r="B26" s="162"/>
      <c r="C26" s="163"/>
      <c r="D26" s="164"/>
    </row>
    <row r="27" ht="25" customHeight="1" spans="1:4">
      <c r="A27" s="166" t="s">
        <v>678</v>
      </c>
      <c r="B27" s="162"/>
      <c r="C27" s="163"/>
      <c r="D27" s="164"/>
    </row>
    <row r="28" ht="25" customHeight="1" spans="1:4">
      <c r="A28" s="166" t="s">
        <v>693</v>
      </c>
      <c r="B28" s="162"/>
      <c r="C28" s="163"/>
      <c r="D28" s="165"/>
    </row>
    <row r="29" s="146" customFormat="1" ht="25" customHeight="1" spans="1:4">
      <c r="A29" s="166" t="s">
        <v>694</v>
      </c>
      <c r="B29" s="162"/>
      <c r="C29" s="163"/>
      <c r="D29" s="164"/>
    </row>
    <row r="30" s="146" customFormat="1" ht="25" customHeight="1" spans="1:4">
      <c r="A30" s="166" t="s">
        <v>695</v>
      </c>
      <c r="B30" s="168">
        <f>SUM(B31:B35)</f>
        <v>10000</v>
      </c>
      <c r="C30" s="169">
        <f>SUM(C31:C35)</f>
        <v>10000</v>
      </c>
      <c r="D30" s="164">
        <f>B30/C30*100</f>
        <v>100</v>
      </c>
    </row>
    <row r="31" ht="25" customHeight="1" spans="1:4">
      <c r="A31" s="166" t="s">
        <v>696</v>
      </c>
      <c r="B31" s="162">
        <v>10000</v>
      </c>
      <c r="C31" s="163">
        <v>10000</v>
      </c>
      <c r="D31" s="165">
        <f>B31/C31*100</f>
        <v>100</v>
      </c>
    </row>
    <row r="32" ht="25" customHeight="1" spans="1:4">
      <c r="A32" s="166" t="s">
        <v>697</v>
      </c>
      <c r="B32" s="162"/>
      <c r="C32" s="163"/>
      <c r="D32" s="164"/>
    </row>
    <row r="33" ht="25" customHeight="1" spans="1:4">
      <c r="A33" s="166" t="s">
        <v>698</v>
      </c>
      <c r="B33" s="162"/>
      <c r="C33" s="163"/>
      <c r="D33" s="164"/>
    </row>
    <row r="34" ht="25" customHeight="1" spans="1:4">
      <c r="A34" s="166" t="s">
        <v>699</v>
      </c>
      <c r="B34" s="162"/>
      <c r="C34" s="163"/>
      <c r="D34" s="164"/>
    </row>
    <row r="35" ht="25" customHeight="1" spans="1:4">
      <c r="A35" s="166" t="s">
        <v>700</v>
      </c>
      <c r="B35" s="162"/>
      <c r="C35" s="163"/>
      <c r="D35" s="164"/>
    </row>
    <row r="36" s="146" customFormat="1" ht="25" customHeight="1" spans="1:4">
      <c r="A36" s="161" t="s">
        <v>701</v>
      </c>
      <c r="B36" s="162">
        <f>B37+B38+B39</f>
        <v>5000</v>
      </c>
      <c r="C36" s="163">
        <f>C37+C38+C39</f>
        <v>5000</v>
      </c>
      <c r="D36" s="165">
        <f t="shared" ref="D36:D40" si="3">B36/C36*100</f>
        <v>100</v>
      </c>
    </row>
    <row r="37" ht="25" customHeight="1" spans="1:4">
      <c r="A37" s="166" t="s">
        <v>702</v>
      </c>
      <c r="B37" s="162">
        <v>5000</v>
      </c>
      <c r="C37" s="163">
        <v>5000</v>
      </c>
      <c r="D37" s="165">
        <f t="shared" si="3"/>
        <v>100</v>
      </c>
    </row>
    <row r="38" ht="25" customHeight="1" spans="1:4">
      <c r="A38" s="166" t="s">
        <v>703</v>
      </c>
      <c r="B38" s="162"/>
      <c r="C38" s="170"/>
      <c r="D38" s="164"/>
    </row>
    <row r="39" ht="25" customHeight="1" spans="1:4">
      <c r="A39" s="166" t="s">
        <v>704</v>
      </c>
      <c r="B39" s="162"/>
      <c r="C39" s="163"/>
      <c r="D39" s="164"/>
    </row>
    <row r="40" ht="25" customHeight="1" spans="1:4">
      <c r="A40" s="171" t="s">
        <v>442</v>
      </c>
      <c r="B40" s="158">
        <f>B41+B43</f>
        <v>10157</v>
      </c>
      <c r="C40" s="159">
        <f>C41+C43</f>
        <v>2007</v>
      </c>
      <c r="D40" s="160">
        <f t="shared" si="3"/>
        <v>506.078724464375</v>
      </c>
    </row>
    <row r="41" ht="25" customHeight="1" spans="1:4">
      <c r="A41" s="166" t="s">
        <v>705</v>
      </c>
      <c r="B41" s="162"/>
      <c r="C41" s="163"/>
      <c r="D41" s="164"/>
    </row>
    <row r="42" ht="25" customHeight="1" spans="1:4">
      <c r="A42" s="166" t="s">
        <v>706</v>
      </c>
      <c r="B42" s="162"/>
      <c r="C42" s="163"/>
      <c r="D42" s="164"/>
    </row>
    <row r="43" ht="25" customHeight="1" spans="1:4">
      <c r="A43" s="166" t="s">
        <v>707</v>
      </c>
      <c r="B43" s="162">
        <f>SUM(B44:B46)</f>
        <v>10157</v>
      </c>
      <c r="C43" s="163">
        <f>SUM(C44:C46)</f>
        <v>2007</v>
      </c>
      <c r="D43" s="165">
        <f t="shared" ref="D43:D45" si="4">B43/C43*100</f>
        <v>506.078724464375</v>
      </c>
    </row>
    <row r="44" ht="25" customHeight="1" spans="1:4">
      <c r="A44" s="166" t="s">
        <v>708</v>
      </c>
      <c r="B44" s="167">
        <v>7512</v>
      </c>
      <c r="C44" s="163">
        <v>7</v>
      </c>
      <c r="D44" s="165">
        <f t="shared" si="4"/>
        <v>107314.285714286</v>
      </c>
    </row>
    <row r="45" ht="25" customHeight="1" spans="1:4">
      <c r="A45" s="166" t="s">
        <v>709</v>
      </c>
      <c r="B45" s="167">
        <f>2800-300</f>
        <v>2500</v>
      </c>
      <c r="C45" s="163">
        <v>2000</v>
      </c>
      <c r="D45" s="165">
        <f t="shared" si="4"/>
        <v>125</v>
      </c>
    </row>
    <row r="46" ht="25" customHeight="1" spans="1:4">
      <c r="A46" s="172" t="s">
        <v>710</v>
      </c>
      <c r="B46" s="167">
        <v>145</v>
      </c>
      <c r="C46" s="163"/>
      <c r="D46" s="165"/>
    </row>
    <row r="47" ht="25" customHeight="1" spans="1:4">
      <c r="A47" s="171" t="s">
        <v>497</v>
      </c>
      <c r="B47" s="173">
        <v>120506</v>
      </c>
      <c r="C47" s="159">
        <v>53700</v>
      </c>
      <c r="D47" s="160">
        <f t="shared" ref="D47:D52" si="5">B47/C47*100</f>
        <v>224.405959031657</v>
      </c>
    </row>
    <row r="48" ht="25" customHeight="1" spans="1:4">
      <c r="A48" s="171" t="s">
        <v>711</v>
      </c>
      <c r="B48" s="158">
        <f>B49+B51</f>
        <v>35981</v>
      </c>
      <c r="C48" s="159">
        <f>C49+C51</f>
        <v>102691</v>
      </c>
      <c r="D48" s="160">
        <f t="shared" si="5"/>
        <v>35.0381240809808</v>
      </c>
    </row>
    <row r="49" ht="25" customHeight="1" spans="1:4">
      <c r="A49" s="166" t="s">
        <v>712</v>
      </c>
      <c r="B49" s="162">
        <f>B50</f>
        <v>30000</v>
      </c>
      <c r="C49" s="163">
        <f>C50</f>
        <v>99224</v>
      </c>
      <c r="D49" s="165"/>
    </row>
    <row r="50" ht="25" customHeight="1" spans="1:4">
      <c r="A50" s="166" t="s">
        <v>713</v>
      </c>
      <c r="B50" s="162">
        <v>30000</v>
      </c>
      <c r="C50" s="163">
        <f>87224+12000</f>
        <v>99224</v>
      </c>
      <c r="D50" s="165"/>
    </row>
    <row r="51" ht="25" customHeight="1" spans="1:4">
      <c r="A51" s="166" t="s">
        <v>714</v>
      </c>
      <c r="B51" s="162">
        <v>5981</v>
      </c>
      <c r="C51" s="163">
        <v>3467</v>
      </c>
      <c r="D51" s="164">
        <f t="shared" si="5"/>
        <v>172.512258436689</v>
      </c>
    </row>
    <row r="52" ht="25" customHeight="1" spans="1:4">
      <c r="A52" s="174" t="s">
        <v>715</v>
      </c>
      <c r="B52" s="158">
        <f>B8+B40+B48+B47+B5</f>
        <v>537725</v>
      </c>
      <c r="C52" s="159">
        <f>C8+C40+C48+C47+C5</f>
        <v>417007</v>
      </c>
      <c r="D52" s="160">
        <f t="shared" si="5"/>
        <v>128.948674722487</v>
      </c>
    </row>
  </sheetData>
  <autoFilter xmlns:etc="http://www.wps.cn/officeDocument/2017/etCustomData" ref="A4:XFD55" etc:filterBottomFollowUsedRange="0">
    <extLst/>
  </autoFilter>
  <mergeCells count="1">
    <mergeCell ref="A2:D2"/>
  </mergeCells>
  <printOptions horizontalCentered="1"/>
  <pageMargins left="0.707638888888889" right="0.707638888888889" top="0.984027777777778" bottom="0.984027777777778" header="0.313888888888889" footer="0.649305555555556"/>
  <pageSetup paperSize="9" scale="99" firstPageNumber="42" fitToHeight="0" orientation="portrait" useFirstPageNumber="1" horizontalDpi="600"/>
  <headerFooter>
    <oddFooter>&amp;C&amp;"Times New Roman"&amp;10-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M22" sqref="M22"/>
    </sheetView>
  </sheetViews>
  <sheetFormatPr defaultColWidth="9" defaultRowHeight="14.25"/>
  <cols>
    <col min="1" max="1" width="21.375" customWidth="1"/>
    <col min="10" max="10" width="15.125" customWidth="1"/>
  </cols>
  <sheetData>
    <row r="1" spans="1:10">
      <c r="A1" s="132" t="s">
        <v>716</v>
      </c>
      <c r="B1" s="132"/>
      <c r="C1" s="132"/>
      <c r="D1" s="132"/>
      <c r="E1" s="132"/>
      <c r="F1" s="132"/>
      <c r="G1" s="132"/>
      <c r="H1" s="132"/>
      <c r="I1" s="132"/>
      <c r="J1" s="132"/>
    </row>
    <row r="2" ht="20.25" spans="1:10">
      <c r="A2" s="133" t="s">
        <v>717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>
      <c r="A3" s="134"/>
      <c r="B3" s="134"/>
      <c r="C3" s="134"/>
      <c r="D3" s="134"/>
      <c r="E3" s="134"/>
      <c r="F3" s="134"/>
      <c r="G3" s="134"/>
      <c r="H3" s="134"/>
      <c r="I3" s="132"/>
      <c r="J3" s="135" t="s">
        <v>585</v>
      </c>
    </row>
    <row r="4" ht="25" customHeight="1" spans="1:10">
      <c r="A4" s="136" t="s">
        <v>521</v>
      </c>
      <c r="B4" s="137" t="s">
        <v>611</v>
      </c>
      <c r="C4" s="137" t="s">
        <v>718</v>
      </c>
      <c r="D4" s="137" t="s">
        <v>718</v>
      </c>
      <c r="E4" s="137" t="s">
        <v>718</v>
      </c>
      <c r="F4" s="137" t="s">
        <v>718</v>
      </c>
      <c r="G4" s="137" t="s">
        <v>719</v>
      </c>
      <c r="H4" s="137" t="s">
        <v>719</v>
      </c>
      <c r="I4" s="137" t="s">
        <v>719</v>
      </c>
      <c r="J4" s="138" t="s">
        <v>720</v>
      </c>
    </row>
    <row r="5" ht="25" customHeight="1" spans="1:10">
      <c r="A5" s="139" t="s">
        <v>721</v>
      </c>
      <c r="B5" s="139"/>
      <c r="C5" s="139"/>
      <c r="D5" s="139"/>
      <c r="E5" s="139"/>
      <c r="F5" s="139"/>
      <c r="G5" s="139"/>
      <c r="H5" s="139"/>
      <c r="I5" s="139"/>
      <c r="J5" s="140"/>
    </row>
    <row r="6" ht="25" customHeight="1" spans="1:10">
      <c r="A6" s="139" t="s">
        <v>722</v>
      </c>
      <c r="B6" s="139"/>
      <c r="C6" s="139"/>
      <c r="D6" s="139"/>
      <c r="E6" s="139"/>
      <c r="F6" s="139"/>
      <c r="G6" s="139"/>
      <c r="H6" s="139"/>
      <c r="I6" s="139"/>
      <c r="J6" s="140"/>
    </row>
    <row r="7" ht="25" customHeight="1" spans="1:10">
      <c r="A7" s="139" t="s">
        <v>723</v>
      </c>
      <c r="B7" s="139"/>
      <c r="C7" s="139"/>
      <c r="D7" s="139"/>
      <c r="E7" s="139"/>
      <c r="F7" s="139"/>
      <c r="G7" s="139"/>
      <c r="H7" s="139"/>
      <c r="I7" s="139"/>
      <c r="J7" s="140"/>
    </row>
    <row r="8" ht="25" customHeight="1" spans="1:10">
      <c r="A8" s="139" t="s">
        <v>724</v>
      </c>
      <c r="B8" s="139"/>
      <c r="C8" s="139"/>
      <c r="D8" s="139"/>
      <c r="E8" s="139"/>
      <c r="F8" s="139"/>
      <c r="G8" s="139"/>
      <c r="H8" s="139"/>
      <c r="I8" s="139"/>
      <c r="J8" s="140"/>
    </row>
    <row r="9" ht="25" customHeight="1" spans="1:10">
      <c r="A9" s="139" t="s">
        <v>725</v>
      </c>
      <c r="B9" s="139"/>
      <c r="C9" s="139"/>
      <c r="D9" s="139"/>
      <c r="E9" s="139"/>
      <c r="F9" s="139"/>
      <c r="G9" s="141"/>
      <c r="H9" s="139"/>
      <c r="I9" s="139"/>
      <c r="J9" s="140"/>
    </row>
    <row r="10" ht="25" customHeight="1" spans="1:10">
      <c r="A10" s="139" t="s">
        <v>726</v>
      </c>
      <c r="B10" s="139"/>
      <c r="C10" s="139"/>
      <c r="D10" s="139"/>
      <c r="E10" s="139"/>
      <c r="F10" s="139"/>
      <c r="G10" s="139"/>
      <c r="H10" s="139"/>
      <c r="I10" s="139"/>
      <c r="J10" s="140"/>
    </row>
    <row r="11" ht="25" customHeight="1" spans="1:10">
      <c r="A11" s="139" t="s">
        <v>727</v>
      </c>
      <c r="B11" s="139"/>
      <c r="C11" s="139"/>
      <c r="D11" s="139"/>
      <c r="E11" s="139"/>
      <c r="F11" s="139"/>
      <c r="G11" s="139"/>
      <c r="H11" s="139"/>
      <c r="I11" s="139"/>
      <c r="J11" s="140"/>
    </row>
    <row r="12" ht="25" customHeight="1" spans="1:10">
      <c r="A12" s="139" t="s">
        <v>728</v>
      </c>
      <c r="B12" s="139"/>
      <c r="C12" s="139"/>
      <c r="D12" s="139"/>
      <c r="E12" s="139"/>
      <c r="F12" s="139"/>
      <c r="G12" s="139"/>
      <c r="H12" s="139"/>
      <c r="I12" s="139"/>
      <c r="J12" s="140"/>
    </row>
    <row r="13" ht="25" customHeight="1" spans="1:10">
      <c r="A13" s="139" t="s">
        <v>729</v>
      </c>
      <c r="B13" s="139"/>
      <c r="C13" s="139"/>
      <c r="D13" s="139"/>
      <c r="E13" s="139"/>
      <c r="F13" s="139"/>
      <c r="G13" s="139"/>
      <c r="H13" s="139"/>
      <c r="I13" s="139"/>
      <c r="J13" s="140"/>
    </row>
    <row r="14" ht="25" customHeight="1" spans="1:10">
      <c r="A14" s="139" t="s">
        <v>730</v>
      </c>
      <c r="B14" s="139"/>
      <c r="C14" s="139"/>
      <c r="D14" s="139"/>
      <c r="E14" s="139"/>
      <c r="F14" s="139"/>
      <c r="G14" s="139"/>
      <c r="H14" s="139"/>
      <c r="I14" s="139"/>
      <c r="J14" s="140"/>
    </row>
    <row r="15" ht="25" customHeight="1" spans="1:10">
      <c r="A15" s="139" t="s">
        <v>731</v>
      </c>
      <c r="B15" s="139"/>
      <c r="C15" s="139"/>
      <c r="D15" s="139"/>
      <c r="E15" s="139"/>
      <c r="F15" s="139"/>
      <c r="G15" s="139"/>
      <c r="H15" s="139"/>
      <c r="I15" s="139"/>
      <c r="J15" s="140"/>
    </row>
    <row r="16" ht="25" customHeight="1" spans="1:10">
      <c r="A16" s="137" t="s">
        <v>611</v>
      </c>
      <c r="B16" s="142"/>
      <c r="C16" s="142"/>
      <c r="D16" s="142"/>
      <c r="E16" s="142"/>
      <c r="F16" s="142"/>
      <c r="G16" s="142"/>
      <c r="H16" s="142"/>
      <c r="I16" s="142"/>
      <c r="J16" s="143"/>
    </row>
    <row r="17" ht="17.25" spans="1:10">
      <c r="A17" s="144" t="s">
        <v>732</v>
      </c>
      <c r="B17" s="144"/>
      <c r="C17" s="144"/>
      <c r="D17" s="144"/>
      <c r="E17" s="144"/>
      <c r="F17" s="144"/>
      <c r="G17" s="144"/>
      <c r="H17" s="144"/>
      <c r="I17" s="144"/>
      <c r="J17" s="144"/>
    </row>
  </sheetData>
  <mergeCells count="2">
    <mergeCell ref="A2:J2"/>
    <mergeCell ref="A17:J17"/>
  </mergeCells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view="pageBreakPreview" zoomScaleNormal="100" workbookViewId="0">
      <selection activeCell="A1" sqref="A1"/>
    </sheetView>
  </sheetViews>
  <sheetFormatPr defaultColWidth="9.08333333333333" defaultRowHeight="14.25" outlineLevelCol="3"/>
  <cols>
    <col min="1" max="1" width="40.0833333333333" style="100" customWidth="1"/>
    <col min="2" max="2" width="13.5833333333333" style="119" customWidth="1"/>
    <col min="3" max="3" width="12.7583333333333" style="119" customWidth="1"/>
    <col min="4" max="4" width="14.5833333333333" style="119" customWidth="1"/>
    <col min="5" max="31" width="9" style="100"/>
    <col min="32" max="16383" width="9.08333333333333" style="100"/>
  </cols>
  <sheetData>
    <row r="1" s="100" customFormat="1" ht="15" customHeight="1" spans="1:4">
      <c r="A1" s="102" t="s">
        <v>733</v>
      </c>
      <c r="B1" s="119"/>
      <c r="C1" s="119"/>
      <c r="D1" s="119"/>
    </row>
    <row r="2" ht="24" customHeight="1" spans="1:4">
      <c r="A2" s="80" t="s">
        <v>734</v>
      </c>
      <c r="B2" s="80"/>
      <c r="C2" s="80"/>
      <c r="D2" s="80"/>
    </row>
    <row r="3" ht="15" customHeight="1" spans="1:4">
      <c r="A3" s="103"/>
      <c r="B3" s="120"/>
      <c r="C3" s="120"/>
      <c r="D3" s="121" t="s">
        <v>29</v>
      </c>
    </row>
    <row r="4" ht="54" customHeight="1" spans="1:4">
      <c r="A4" s="106" t="s">
        <v>521</v>
      </c>
      <c r="B4" s="106" t="s">
        <v>31</v>
      </c>
      <c r="C4" s="106" t="s">
        <v>522</v>
      </c>
      <c r="D4" s="107" t="s">
        <v>85</v>
      </c>
    </row>
    <row r="5" ht="45" customHeight="1" spans="1:4">
      <c r="A5" s="122" t="s">
        <v>735</v>
      </c>
      <c r="B5" s="123">
        <f>B6</f>
        <v>6175</v>
      </c>
      <c r="C5" s="123">
        <f>C6</f>
        <v>7210</v>
      </c>
      <c r="D5" s="124">
        <f>B5/C5*100</f>
        <v>85.6449375866852</v>
      </c>
    </row>
    <row r="6" ht="45" customHeight="1" spans="1:4">
      <c r="A6" s="122" t="s">
        <v>736</v>
      </c>
      <c r="B6" s="125">
        <v>6175</v>
      </c>
      <c r="C6" s="125">
        <v>7210</v>
      </c>
      <c r="D6" s="126">
        <f>B6/C6*100</f>
        <v>85.6449375866852</v>
      </c>
    </row>
    <row r="7" ht="45" customHeight="1" spans="1:4">
      <c r="A7" s="127" t="s">
        <v>737</v>
      </c>
      <c r="B7" s="128"/>
      <c r="C7" s="128"/>
      <c r="D7" s="126"/>
    </row>
    <row r="8" ht="45" customHeight="1" spans="1:4">
      <c r="A8" s="127" t="s">
        <v>738</v>
      </c>
      <c r="B8" s="128"/>
      <c r="C8" s="128"/>
      <c r="D8" s="126"/>
    </row>
    <row r="9" ht="45" customHeight="1" spans="1:4">
      <c r="A9" s="129" t="s">
        <v>739</v>
      </c>
      <c r="B9" s="128"/>
      <c r="C9" s="128"/>
      <c r="D9" s="126"/>
    </row>
    <row r="10" ht="45" customHeight="1" spans="1:4">
      <c r="A10" s="129" t="s">
        <v>740</v>
      </c>
      <c r="B10" s="128"/>
      <c r="C10" s="128"/>
      <c r="D10" s="126"/>
    </row>
    <row r="11" ht="45" customHeight="1" spans="1:4">
      <c r="A11" s="129" t="s">
        <v>741</v>
      </c>
      <c r="B11" s="128"/>
      <c r="C11" s="128"/>
      <c r="D11" s="126"/>
    </row>
    <row r="12" ht="45" customHeight="1" spans="1:4">
      <c r="A12" s="127" t="s">
        <v>742</v>
      </c>
      <c r="B12" s="128"/>
      <c r="C12" s="128"/>
      <c r="D12" s="126"/>
    </row>
    <row r="13" ht="45" customHeight="1" spans="1:4">
      <c r="A13" s="127" t="s">
        <v>743</v>
      </c>
      <c r="B13" s="128"/>
      <c r="C13" s="128"/>
      <c r="D13" s="126"/>
    </row>
    <row r="14" ht="45" customHeight="1" spans="1:4">
      <c r="A14" s="127" t="s">
        <v>744</v>
      </c>
      <c r="B14" s="130"/>
      <c r="C14" s="130"/>
      <c r="D14" s="124"/>
    </row>
    <row r="15" ht="45" customHeight="1" spans="1:4">
      <c r="A15" s="118" t="s">
        <v>745</v>
      </c>
      <c r="B15" s="130">
        <f>B5+B7+B12+B13+B14</f>
        <v>6175</v>
      </c>
      <c r="C15" s="130">
        <f>C5+C7+C12+C13+C14</f>
        <v>7210</v>
      </c>
      <c r="D15" s="124">
        <f>B15/C15*100</f>
        <v>85.6449375866852</v>
      </c>
    </row>
    <row r="16" spans="1:4">
      <c r="B16" s="131"/>
      <c r="C16" s="131"/>
      <c r="D16" s="131"/>
    </row>
    <row r="17" spans="2:4">
      <c r="B17" s="131"/>
      <c r="C17" s="131"/>
      <c r="D17" s="131"/>
    </row>
    <row r="18" spans="2:4">
      <c r="B18" s="131"/>
      <c r="C18" s="131"/>
      <c r="D18" s="131"/>
    </row>
    <row r="19" spans="2:4">
      <c r="B19" s="131"/>
      <c r="C19" s="131"/>
      <c r="D19" s="131"/>
    </row>
    <row r="20" spans="2:4">
      <c r="B20" s="131"/>
      <c r="C20" s="131"/>
      <c r="D20" s="131"/>
    </row>
    <row r="21" spans="2:4">
      <c r="B21" s="131"/>
      <c r="C21" s="131"/>
      <c r="D21" s="131"/>
    </row>
    <row r="22" spans="2:4">
      <c r="B22" s="131"/>
      <c r="C22" s="131"/>
      <c r="D22" s="131"/>
    </row>
    <row r="23" spans="2:4">
      <c r="B23" s="131"/>
      <c r="C23" s="131"/>
      <c r="D23" s="131"/>
    </row>
    <row r="24" spans="2:4">
      <c r="B24" s="131"/>
      <c r="C24" s="131"/>
      <c r="D24" s="131"/>
    </row>
  </sheetData>
  <mergeCells count="1">
    <mergeCell ref="A2:D2"/>
  </mergeCells>
  <printOptions horizontalCentered="1"/>
  <pageMargins left="0.707638888888889" right="0.707638888888889" top="0.984027777777778" bottom="0.984027777777778" header="0.313888888888889" footer="0.649305555555556"/>
  <pageSetup paperSize="9" firstPageNumber="44" fitToHeight="0" orientation="portrait" useFirstPageNumber="1" horizontalDpi="600"/>
  <headerFooter>
    <oddFooter>&amp;C&amp;"Times New Roman"&amp;10-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view="pageBreakPreview" zoomScaleNormal="100" workbookViewId="0">
      <selection activeCell="C11" sqref="C11"/>
    </sheetView>
  </sheetViews>
  <sheetFormatPr defaultColWidth="9.08333333333333" defaultRowHeight="14.25" outlineLevelCol="3"/>
  <cols>
    <col min="1" max="1" width="42.1166666666667" style="100" customWidth="1"/>
    <col min="2" max="2" width="14.0166666666667" style="100" customWidth="1"/>
    <col min="3" max="3" width="13.2" style="100" customWidth="1"/>
    <col min="4" max="4" width="11.5833333333333" style="101" customWidth="1"/>
    <col min="5" max="5" width="25.5" style="100" customWidth="1"/>
    <col min="6" max="31" width="9" style="100"/>
    <col min="32" max="16383" width="9.08333333333333" style="100"/>
  </cols>
  <sheetData>
    <row r="1" s="100" customFormat="1" ht="15" customHeight="1" spans="1:4">
      <c r="A1" s="102" t="s">
        <v>746</v>
      </c>
      <c r="D1" s="101"/>
    </row>
    <row r="2" s="100" customFormat="1" ht="26.5" customHeight="1" spans="1:4">
      <c r="A2" s="80" t="s">
        <v>747</v>
      </c>
      <c r="B2" s="80"/>
      <c r="C2" s="80"/>
      <c r="D2" s="80"/>
    </row>
    <row r="3" s="100" customFormat="1" ht="15" customHeight="1" spans="1:4">
      <c r="A3" s="103"/>
      <c r="B3" s="104"/>
      <c r="C3" s="104"/>
      <c r="D3" s="105" t="s">
        <v>29</v>
      </c>
    </row>
    <row r="4" s="100" customFormat="1" ht="44.25" customHeight="1" spans="1:4">
      <c r="A4" s="106" t="s">
        <v>521</v>
      </c>
      <c r="B4" s="106" t="s">
        <v>31</v>
      </c>
      <c r="C4" s="107" t="s">
        <v>522</v>
      </c>
      <c r="D4" s="45" t="s">
        <v>85</v>
      </c>
    </row>
    <row r="5" s="100" customFormat="1" ht="20" customHeight="1" spans="1:4">
      <c r="A5" s="108" t="s">
        <v>748</v>
      </c>
      <c r="B5" s="109"/>
      <c r="C5" s="109"/>
      <c r="D5" s="110"/>
    </row>
    <row r="6" s="100" customFormat="1" ht="20" customHeight="1" spans="1:4">
      <c r="A6" s="111" t="s">
        <v>749</v>
      </c>
      <c r="B6" s="112"/>
      <c r="C6" s="112"/>
      <c r="D6" s="113"/>
    </row>
    <row r="7" s="100" customFormat="1" ht="20" customHeight="1" spans="1:4">
      <c r="A7" s="111" t="s">
        <v>750</v>
      </c>
      <c r="B7" s="112"/>
      <c r="C7" s="112"/>
      <c r="D7" s="113"/>
    </row>
    <row r="8" s="100" customFormat="1" ht="20" customHeight="1" spans="1:4">
      <c r="A8" s="111" t="s">
        <v>751</v>
      </c>
      <c r="B8" s="112"/>
      <c r="C8" s="112"/>
      <c r="D8" s="113"/>
    </row>
    <row r="9" s="100" customFormat="1" ht="20" customHeight="1" spans="1:4">
      <c r="A9" s="111" t="s">
        <v>752</v>
      </c>
      <c r="B9" s="112"/>
      <c r="C9" s="112"/>
      <c r="D9" s="113"/>
    </row>
    <row r="10" s="100" customFormat="1" ht="20" customHeight="1" spans="1:4">
      <c r="A10" s="111" t="s">
        <v>753</v>
      </c>
      <c r="B10" s="112"/>
      <c r="C10" s="112"/>
      <c r="D10" s="113"/>
    </row>
    <row r="11" s="100" customFormat="1" ht="20" customHeight="1" spans="1:4">
      <c r="A11" s="111" t="s">
        <v>754</v>
      </c>
      <c r="B11" s="112"/>
      <c r="C11" s="112"/>
      <c r="D11" s="113"/>
    </row>
    <row r="12" s="100" customFormat="1" ht="20" customHeight="1" spans="1:4">
      <c r="A12" s="111" t="s">
        <v>755</v>
      </c>
      <c r="B12" s="112"/>
      <c r="C12" s="112"/>
      <c r="D12" s="113"/>
    </row>
    <row r="13" s="100" customFormat="1" ht="20" customHeight="1" spans="1:4">
      <c r="A13" s="111" t="s">
        <v>756</v>
      </c>
      <c r="B13" s="112"/>
      <c r="C13" s="112"/>
      <c r="D13" s="113"/>
    </row>
    <row r="14" s="100" customFormat="1" ht="20" customHeight="1" spans="1:4">
      <c r="A14" s="111" t="s">
        <v>757</v>
      </c>
      <c r="B14" s="112"/>
      <c r="C14" s="112"/>
      <c r="D14" s="113"/>
    </row>
    <row r="15" s="100" customFormat="1" ht="20" customHeight="1" spans="1:4">
      <c r="A15" s="111" t="s">
        <v>758</v>
      </c>
      <c r="B15" s="114"/>
      <c r="C15" s="114"/>
      <c r="D15" s="115"/>
    </row>
    <row r="16" s="100" customFormat="1" ht="20" customHeight="1" spans="1:4">
      <c r="A16" s="111" t="s">
        <v>759</v>
      </c>
      <c r="B16" s="112"/>
      <c r="C16" s="112"/>
      <c r="D16" s="113"/>
    </row>
    <row r="17" s="100" customFormat="1" ht="20" customHeight="1" spans="1:4">
      <c r="A17" s="111" t="s">
        <v>760</v>
      </c>
      <c r="B17" s="112"/>
      <c r="C17" s="112"/>
      <c r="D17" s="113"/>
    </row>
    <row r="18" s="100" customFormat="1" ht="20" customHeight="1" spans="1:4">
      <c r="A18" s="111" t="s">
        <v>761</v>
      </c>
      <c r="B18" s="112"/>
      <c r="C18" s="112"/>
      <c r="D18" s="113"/>
    </row>
    <row r="19" s="100" customFormat="1" ht="20" customHeight="1" spans="1:4">
      <c r="A19" s="111" t="s">
        <v>762</v>
      </c>
      <c r="B19" s="112"/>
      <c r="C19" s="112"/>
      <c r="D19" s="113"/>
    </row>
    <row r="20" s="100" customFormat="1" ht="21" customHeight="1" spans="1:4">
      <c r="A20" s="111" t="s">
        <v>763</v>
      </c>
      <c r="B20" s="112"/>
      <c r="C20" s="112"/>
      <c r="D20" s="113"/>
    </row>
    <row r="21" s="100" customFormat="1" ht="21" customHeight="1" spans="1:4">
      <c r="A21" s="111" t="s">
        <v>764</v>
      </c>
      <c r="B21" s="112"/>
      <c r="C21" s="112"/>
      <c r="D21" s="113"/>
    </row>
    <row r="22" s="100" customFormat="1" ht="21" customHeight="1" spans="1:4">
      <c r="A22" s="111" t="s">
        <v>765</v>
      </c>
      <c r="B22" s="112"/>
      <c r="C22" s="112"/>
      <c r="D22" s="113"/>
    </row>
    <row r="23" s="100" customFormat="1" ht="21" customHeight="1" spans="1:4">
      <c r="A23" s="111" t="s">
        <v>766</v>
      </c>
      <c r="B23" s="112"/>
      <c r="C23" s="112"/>
      <c r="D23" s="113"/>
    </row>
    <row r="24" s="100" customFormat="1" ht="21" customHeight="1" spans="1:4">
      <c r="A24" s="111" t="s">
        <v>767</v>
      </c>
      <c r="B24" s="114"/>
      <c r="C24" s="114"/>
      <c r="D24" s="115"/>
    </row>
    <row r="25" s="100" customFormat="1" ht="21" customHeight="1" spans="1:4">
      <c r="A25" s="111" t="s">
        <v>768</v>
      </c>
      <c r="B25" s="112"/>
      <c r="C25" s="112"/>
      <c r="D25" s="113"/>
    </row>
    <row r="26" s="100" customFormat="1" ht="21" customHeight="1" spans="1:4">
      <c r="A26" s="111" t="s">
        <v>769</v>
      </c>
      <c r="B26" s="114"/>
      <c r="C26" s="114"/>
      <c r="D26" s="115"/>
    </row>
    <row r="27" s="100" customFormat="1" ht="21" customHeight="1" spans="1:4">
      <c r="A27" s="111" t="s">
        <v>770</v>
      </c>
      <c r="B27" s="112"/>
      <c r="C27" s="112"/>
      <c r="D27" s="113"/>
    </row>
    <row r="28" s="100" customFormat="1" ht="21" customHeight="1" spans="1:4">
      <c r="A28" s="111" t="s">
        <v>771</v>
      </c>
      <c r="B28" s="112"/>
      <c r="C28" s="112"/>
      <c r="D28" s="113"/>
    </row>
    <row r="29" s="100" customFormat="1" ht="21" customHeight="1" spans="1:4">
      <c r="A29" s="111" t="s">
        <v>772</v>
      </c>
      <c r="B29" s="112"/>
      <c r="C29" s="112"/>
      <c r="D29" s="113"/>
    </row>
    <row r="30" s="100" customFormat="1" ht="21" customHeight="1" spans="1:4">
      <c r="A30" s="111" t="s">
        <v>773</v>
      </c>
      <c r="B30" s="116">
        <v>4323</v>
      </c>
      <c r="C30" s="116">
        <v>5047</v>
      </c>
      <c r="D30" s="117">
        <f t="shared" ref="D30:D32" si="0">B30/C30*100</f>
        <v>85.6548444620567</v>
      </c>
    </row>
    <row r="31" s="100" customFormat="1" ht="21" customHeight="1" spans="1:4">
      <c r="A31" s="111" t="s">
        <v>774</v>
      </c>
      <c r="B31" s="116">
        <v>1852</v>
      </c>
      <c r="C31" s="116">
        <v>2163</v>
      </c>
      <c r="D31" s="117">
        <f t="shared" si="0"/>
        <v>85.6218215441516</v>
      </c>
    </row>
    <row r="32" s="100" customFormat="1" ht="21" customHeight="1" spans="1:4">
      <c r="A32" s="118" t="s">
        <v>715</v>
      </c>
      <c r="B32" s="116">
        <f>SUM(B30:B31)</f>
        <v>6175</v>
      </c>
      <c r="C32" s="116">
        <f>SUM(C30:C31)</f>
        <v>7210</v>
      </c>
      <c r="D32" s="117">
        <f t="shared" si="0"/>
        <v>85.6449375866852</v>
      </c>
    </row>
  </sheetData>
  <mergeCells count="1">
    <mergeCell ref="A2:D2"/>
  </mergeCells>
  <printOptions horizontalCentered="1"/>
  <pageMargins left="0.707638888888889" right="0.707638888888889" top="0.984027777777778" bottom="0.984027777777778" header="0.313888888888889" footer="0.649305555555556"/>
  <pageSetup paperSize="9" firstPageNumber="45" fitToHeight="0" orientation="portrait" useFirstPageNumber="1" horizontalDpi="600"/>
  <headerFooter>
    <oddFooter>&amp;C&amp;"Times New Roman"&amp;10-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6"/>
  <sheetViews>
    <sheetView showZeros="0" view="pageBreakPreview" zoomScaleNormal="100" topLeftCell="A45" workbookViewId="0">
      <selection activeCell="D7" sqref="D7"/>
    </sheetView>
  </sheetViews>
  <sheetFormatPr defaultColWidth="9.08333333333333" defaultRowHeight="14.25" outlineLevelCol="3"/>
  <cols>
    <col min="1" max="1" width="35.9083333333333" style="32" customWidth="1"/>
    <col min="2" max="2" width="15.2333333333333" style="31" customWidth="1"/>
    <col min="3" max="3" width="14.5833333333333" style="32" customWidth="1"/>
    <col min="4" max="4" width="14.5833333333333" style="33" customWidth="1"/>
    <col min="5" max="6" width="9" style="32"/>
    <col min="7" max="7" width="9.33333333333333" style="32"/>
    <col min="8" max="8" width="9" style="32"/>
    <col min="9" max="9" width="11.5" style="32"/>
    <col min="10" max="32" width="9" style="32"/>
    <col min="33" max="16384" width="9.08333333333333" style="32"/>
  </cols>
  <sheetData>
    <row r="1" ht="15" customHeight="1" spans="1:4">
      <c r="A1" s="79" t="s">
        <v>775</v>
      </c>
    </row>
    <row r="2" ht="24.75" customHeight="1" spans="1:4">
      <c r="A2" s="80" t="s">
        <v>776</v>
      </c>
      <c r="B2" s="80"/>
      <c r="C2" s="80"/>
      <c r="D2" s="80"/>
    </row>
    <row r="3" ht="15" customHeight="1" spans="1:4">
      <c r="A3" s="81"/>
      <c r="B3" s="39"/>
      <c r="C3" s="40"/>
      <c r="D3" s="41" t="s">
        <v>585</v>
      </c>
    </row>
    <row r="4" s="29" customFormat="1" ht="33" customHeight="1" spans="1:4">
      <c r="A4" s="42" t="s">
        <v>777</v>
      </c>
      <c r="B4" s="43" t="s">
        <v>31</v>
      </c>
      <c r="C4" s="44" t="s">
        <v>522</v>
      </c>
      <c r="D4" s="44" t="s">
        <v>85</v>
      </c>
    </row>
    <row r="5" ht="20" customHeight="1" spans="1:4">
      <c r="A5" s="46" t="s">
        <v>778</v>
      </c>
      <c r="B5" s="82"/>
      <c r="C5" s="82"/>
      <c r="D5" s="83"/>
    </row>
    <row r="6" ht="20" customHeight="1" spans="1:4">
      <c r="A6" s="84" t="s">
        <v>779</v>
      </c>
      <c r="B6" s="85"/>
      <c r="C6" s="85"/>
      <c r="D6" s="86"/>
    </row>
    <row r="7" ht="20" customHeight="1" spans="1:4">
      <c r="A7" s="84" t="s">
        <v>780</v>
      </c>
      <c r="B7" s="85"/>
      <c r="C7" s="85"/>
      <c r="D7" s="86"/>
    </row>
    <row r="8" ht="20" customHeight="1" spans="1:4">
      <c r="A8" s="84" t="s">
        <v>781</v>
      </c>
      <c r="B8" s="85"/>
      <c r="C8" s="85"/>
      <c r="D8" s="86"/>
    </row>
    <row r="9" ht="20" customHeight="1" spans="1:4">
      <c r="A9" s="84" t="s">
        <v>782</v>
      </c>
      <c r="B9" s="85"/>
      <c r="C9" s="85"/>
      <c r="D9" s="86"/>
    </row>
    <row r="10" ht="20" customHeight="1" spans="1:4">
      <c r="A10" s="87" t="s">
        <v>783</v>
      </c>
      <c r="B10" s="85"/>
      <c r="C10" s="85"/>
      <c r="D10" s="86"/>
    </row>
    <row r="11" ht="20" customHeight="1" spans="1:4">
      <c r="A11" s="46" t="s">
        <v>784</v>
      </c>
      <c r="B11" s="52">
        <f>SUM(B12:B15)</f>
        <v>66470.38</v>
      </c>
      <c r="C11" s="52">
        <f>SUM(C12:C16)</f>
        <v>61889</v>
      </c>
      <c r="D11" s="53">
        <f t="shared" ref="D11:D15" si="0">B11/C11*100</f>
        <v>107.402575578859</v>
      </c>
    </row>
    <row r="12" ht="20" customHeight="1" spans="1:4">
      <c r="A12" s="84" t="s">
        <v>779</v>
      </c>
      <c r="B12" s="55">
        <v>5048</v>
      </c>
      <c r="C12" s="55">
        <v>5174</v>
      </c>
      <c r="D12" s="56">
        <f t="shared" si="0"/>
        <v>97.564746810978</v>
      </c>
    </row>
    <row r="13" ht="20" customHeight="1" spans="1:4">
      <c r="A13" s="84" t="s">
        <v>780</v>
      </c>
      <c r="B13" s="58">
        <v>60002.38</v>
      </c>
      <c r="C13" s="58">
        <v>54182</v>
      </c>
      <c r="D13" s="56">
        <f t="shared" si="0"/>
        <v>110.742276032631</v>
      </c>
    </row>
    <row r="14" ht="20" customHeight="1" spans="1:4">
      <c r="A14" s="84" t="s">
        <v>781</v>
      </c>
      <c r="B14" s="58">
        <v>150</v>
      </c>
      <c r="C14" s="58">
        <v>1400</v>
      </c>
      <c r="D14" s="56">
        <f t="shared" si="0"/>
        <v>10.7142857142857</v>
      </c>
    </row>
    <row r="15" ht="20" customHeight="1" spans="1:4">
      <c r="A15" s="84" t="s">
        <v>782</v>
      </c>
      <c r="B15" s="58">
        <v>1270</v>
      </c>
      <c r="C15" s="58">
        <v>1133</v>
      </c>
      <c r="D15" s="56">
        <f t="shared" si="0"/>
        <v>112.091791703442</v>
      </c>
    </row>
    <row r="16" ht="20" customHeight="1" spans="1:4">
      <c r="A16" s="87" t="s">
        <v>783</v>
      </c>
      <c r="B16" s="61"/>
      <c r="C16" s="61"/>
      <c r="D16" s="56"/>
    </row>
    <row r="17" ht="20" customHeight="1" spans="1:4">
      <c r="A17" s="46" t="s">
        <v>785</v>
      </c>
      <c r="B17" s="52">
        <f>SUM(B18:B21)</f>
        <v>43659</v>
      </c>
      <c r="C17" s="52">
        <f>SUM(C18:C22)</f>
        <v>42675</v>
      </c>
      <c r="D17" s="53">
        <f t="shared" ref="D17:D20" si="1">B17/C17*100</f>
        <v>102.305799648506</v>
      </c>
    </row>
    <row r="18" ht="20" customHeight="1" spans="1:4">
      <c r="A18" s="46" t="s">
        <v>779</v>
      </c>
      <c r="B18" s="60">
        <v>38055</v>
      </c>
      <c r="C18" s="60">
        <v>35609</v>
      </c>
      <c r="D18" s="56">
        <f t="shared" si="1"/>
        <v>106.86904995928</v>
      </c>
    </row>
    <row r="19" ht="20" customHeight="1" spans="1:4">
      <c r="A19" s="46" t="s">
        <v>780</v>
      </c>
      <c r="B19" s="58">
        <v>5300</v>
      </c>
      <c r="C19" s="58">
        <v>4500</v>
      </c>
      <c r="D19" s="56">
        <f t="shared" si="1"/>
        <v>117.777777777778</v>
      </c>
    </row>
    <row r="20" ht="20" customHeight="1" spans="1:4">
      <c r="A20" s="46" t="s">
        <v>781</v>
      </c>
      <c r="B20" s="88">
        <v>148</v>
      </c>
      <c r="C20" s="88">
        <v>2370</v>
      </c>
      <c r="D20" s="56">
        <f t="shared" si="1"/>
        <v>6.24472573839662</v>
      </c>
    </row>
    <row r="21" ht="20" customHeight="1" spans="1:4">
      <c r="A21" s="46" t="s">
        <v>782</v>
      </c>
      <c r="B21" s="89">
        <v>156</v>
      </c>
      <c r="C21" s="89">
        <v>196</v>
      </c>
      <c r="D21" s="56"/>
    </row>
    <row r="22" ht="20" customHeight="1" spans="1:4">
      <c r="A22" s="90" t="s">
        <v>783</v>
      </c>
      <c r="B22" s="91"/>
      <c r="C22" s="91"/>
      <c r="D22" s="92"/>
    </row>
    <row r="23" ht="20" customHeight="1" spans="1:4">
      <c r="A23" s="46" t="s">
        <v>786</v>
      </c>
      <c r="B23" s="91"/>
      <c r="C23" s="91"/>
      <c r="D23" s="92"/>
    </row>
    <row r="24" ht="20" customHeight="1" spans="1:4">
      <c r="A24" s="46" t="s">
        <v>779</v>
      </c>
      <c r="B24" s="91"/>
      <c r="C24" s="91"/>
      <c r="D24" s="92"/>
    </row>
    <row r="25" ht="20" customHeight="1" spans="1:4">
      <c r="A25" s="46" t="s">
        <v>780</v>
      </c>
      <c r="B25" s="91"/>
      <c r="C25" s="91"/>
      <c r="D25" s="92"/>
    </row>
    <row r="26" ht="20" customHeight="1" spans="1:4">
      <c r="A26" s="46" t="s">
        <v>781</v>
      </c>
      <c r="B26" s="91"/>
      <c r="C26" s="91"/>
      <c r="D26" s="92"/>
    </row>
    <row r="27" ht="20" customHeight="1" spans="1:4">
      <c r="A27" s="46" t="s">
        <v>782</v>
      </c>
      <c r="B27" s="91"/>
      <c r="C27" s="91"/>
      <c r="D27" s="92"/>
    </row>
    <row r="28" ht="20" customHeight="1" spans="1:4">
      <c r="A28" s="90" t="s">
        <v>783</v>
      </c>
      <c r="B28" s="91"/>
      <c r="C28" s="91"/>
      <c r="D28" s="92"/>
    </row>
    <row r="29" ht="20" customHeight="1" spans="1:4">
      <c r="A29" s="46" t="s">
        <v>787</v>
      </c>
      <c r="B29" s="91"/>
      <c r="C29" s="91"/>
      <c r="D29" s="92"/>
    </row>
    <row r="30" ht="20" customHeight="1" spans="1:4">
      <c r="A30" s="46" t="s">
        <v>788</v>
      </c>
      <c r="B30" s="91"/>
      <c r="C30" s="91"/>
      <c r="D30" s="92"/>
    </row>
    <row r="31" ht="20" customHeight="1" spans="1:4">
      <c r="A31" s="84" t="s">
        <v>779</v>
      </c>
      <c r="B31" s="91"/>
      <c r="C31" s="91"/>
      <c r="D31" s="92"/>
    </row>
    <row r="32" ht="20" customHeight="1" spans="1:4">
      <c r="A32" s="84" t="s">
        <v>780</v>
      </c>
      <c r="B32" s="91"/>
      <c r="C32" s="91"/>
      <c r="D32" s="92"/>
    </row>
    <row r="33" ht="20" customHeight="1" spans="1:4">
      <c r="A33" s="84" t="s">
        <v>781</v>
      </c>
      <c r="B33" s="91"/>
      <c r="C33" s="91"/>
      <c r="D33" s="92"/>
    </row>
    <row r="34" ht="20" customHeight="1" spans="1:4">
      <c r="A34" s="84" t="s">
        <v>782</v>
      </c>
      <c r="B34" s="91"/>
      <c r="C34" s="91"/>
      <c r="D34" s="92"/>
    </row>
    <row r="35" ht="19" customHeight="1" spans="1:4">
      <c r="A35" s="87" t="s">
        <v>783</v>
      </c>
      <c r="B35" s="91"/>
      <c r="C35" s="91"/>
      <c r="D35" s="92"/>
    </row>
    <row r="36" ht="19" customHeight="1" spans="1:4">
      <c r="A36" s="46" t="s">
        <v>789</v>
      </c>
      <c r="B36" s="91"/>
      <c r="C36" s="91"/>
      <c r="D36" s="92"/>
    </row>
    <row r="37" ht="19" customHeight="1" spans="1:4">
      <c r="A37" s="84" t="s">
        <v>779</v>
      </c>
      <c r="B37" s="91"/>
      <c r="C37" s="91"/>
      <c r="D37" s="92"/>
    </row>
    <row r="38" ht="19" customHeight="1" spans="1:4">
      <c r="A38" s="84" t="s">
        <v>780</v>
      </c>
      <c r="B38" s="91"/>
      <c r="C38" s="91"/>
      <c r="D38" s="92"/>
    </row>
    <row r="39" ht="19" customHeight="1" spans="1:4">
      <c r="A39" s="84" t="s">
        <v>781</v>
      </c>
      <c r="B39" s="91"/>
      <c r="C39" s="91"/>
      <c r="D39" s="92"/>
    </row>
    <row r="40" ht="19" customHeight="1" spans="1:4">
      <c r="A40" s="84" t="s">
        <v>782</v>
      </c>
      <c r="B40" s="91"/>
      <c r="C40" s="91"/>
      <c r="D40" s="92"/>
    </row>
    <row r="41" ht="19" customHeight="1" spans="1:4">
      <c r="A41" s="84" t="s">
        <v>783</v>
      </c>
      <c r="B41" s="91"/>
      <c r="C41" s="91"/>
      <c r="D41" s="92"/>
    </row>
    <row r="42" ht="19" customHeight="1" spans="1:4">
      <c r="A42" s="46" t="s">
        <v>790</v>
      </c>
      <c r="B42" s="91"/>
      <c r="C42" s="91"/>
      <c r="D42" s="92"/>
    </row>
    <row r="43" ht="19" customHeight="1" spans="1:4">
      <c r="A43" s="46" t="s">
        <v>791</v>
      </c>
      <c r="B43" s="91"/>
      <c r="C43" s="91"/>
      <c r="D43" s="92"/>
    </row>
    <row r="44" ht="19" customHeight="1" spans="1:4">
      <c r="A44" s="46" t="s">
        <v>792</v>
      </c>
      <c r="B44" s="91"/>
      <c r="C44" s="91"/>
      <c r="D44" s="92"/>
    </row>
    <row r="45" ht="19" customHeight="1" spans="1:4">
      <c r="A45" s="46" t="s">
        <v>793</v>
      </c>
      <c r="B45" s="91"/>
      <c r="C45" s="91"/>
      <c r="D45" s="92"/>
    </row>
    <row r="46" ht="19" customHeight="1" spans="1:4">
      <c r="A46" s="93" t="s">
        <v>782</v>
      </c>
      <c r="B46" s="91"/>
      <c r="C46" s="91"/>
      <c r="D46" s="92"/>
    </row>
    <row r="47" ht="19" customHeight="1" spans="1:4">
      <c r="A47" s="93" t="s">
        <v>783</v>
      </c>
      <c r="B47" s="91"/>
      <c r="C47" s="91"/>
      <c r="D47" s="92"/>
    </row>
    <row r="48" ht="19" customHeight="1" spans="1:4">
      <c r="A48" s="46" t="s">
        <v>794</v>
      </c>
      <c r="B48" s="91"/>
      <c r="C48" s="91"/>
      <c r="D48" s="92"/>
    </row>
    <row r="49" ht="19" customHeight="1" spans="1:4">
      <c r="A49" s="84" t="s">
        <v>779</v>
      </c>
      <c r="B49" s="91"/>
      <c r="C49" s="91"/>
      <c r="D49" s="92"/>
    </row>
    <row r="50" ht="19" customHeight="1" spans="1:4">
      <c r="A50" s="84" t="s">
        <v>780</v>
      </c>
      <c r="B50" s="91"/>
      <c r="C50" s="91"/>
      <c r="D50" s="92"/>
    </row>
    <row r="51" ht="19" customHeight="1" spans="1:4">
      <c r="A51" s="84" t="s">
        <v>781</v>
      </c>
      <c r="B51" s="91"/>
      <c r="C51" s="91"/>
      <c r="D51" s="92"/>
    </row>
    <row r="52" ht="19" customHeight="1" spans="1:4">
      <c r="A52" s="84" t="s">
        <v>782</v>
      </c>
      <c r="B52" s="91"/>
      <c r="C52" s="91"/>
      <c r="D52" s="92"/>
    </row>
    <row r="53" ht="19" customHeight="1" spans="1:4">
      <c r="A53" s="84" t="s">
        <v>783</v>
      </c>
      <c r="B53" s="91"/>
      <c r="C53" s="91"/>
      <c r="D53" s="92"/>
    </row>
    <row r="54" ht="19" customHeight="1" spans="1:4">
      <c r="A54" s="46" t="s">
        <v>795</v>
      </c>
      <c r="B54" s="91"/>
      <c r="C54" s="91"/>
      <c r="D54" s="92"/>
    </row>
    <row r="55" ht="19" customHeight="1" spans="1:4">
      <c r="A55" s="84" t="s">
        <v>779</v>
      </c>
      <c r="B55" s="91"/>
      <c r="C55" s="91"/>
      <c r="D55" s="92"/>
    </row>
    <row r="56" ht="19" customHeight="1" spans="1:4">
      <c r="A56" s="84" t="s">
        <v>780</v>
      </c>
      <c r="B56" s="91"/>
      <c r="C56" s="91"/>
      <c r="D56" s="92"/>
    </row>
    <row r="57" ht="19" customHeight="1" spans="1:4">
      <c r="A57" s="84" t="s">
        <v>781</v>
      </c>
      <c r="B57" s="91"/>
      <c r="C57" s="91"/>
      <c r="D57" s="92"/>
    </row>
    <row r="58" ht="19" customHeight="1" spans="1:4">
      <c r="A58" s="84" t="s">
        <v>782</v>
      </c>
      <c r="B58" s="94"/>
      <c r="C58" s="94"/>
      <c r="D58" s="92"/>
    </row>
    <row r="59" ht="19" customHeight="1" spans="1:4">
      <c r="A59" s="84" t="s">
        <v>783</v>
      </c>
      <c r="B59" s="94"/>
      <c r="C59" s="94"/>
      <c r="D59" s="92"/>
    </row>
    <row r="60" ht="19" customHeight="1" spans="1:4">
      <c r="A60" s="46" t="s">
        <v>796</v>
      </c>
      <c r="B60" s="94"/>
      <c r="C60" s="94"/>
      <c r="D60" s="92"/>
    </row>
    <row r="61" ht="19" customHeight="1" spans="1:4">
      <c r="A61" s="84" t="s">
        <v>779</v>
      </c>
      <c r="B61" s="94"/>
      <c r="C61" s="94"/>
      <c r="D61" s="92"/>
    </row>
    <row r="62" ht="19" customHeight="1" spans="1:4">
      <c r="A62" s="84" t="s">
        <v>780</v>
      </c>
      <c r="B62" s="94"/>
      <c r="C62" s="94"/>
      <c r="D62" s="92"/>
    </row>
    <row r="63" ht="19" customHeight="1" spans="1:4">
      <c r="A63" s="84" t="s">
        <v>781</v>
      </c>
      <c r="B63" s="94"/>
      <c r="C63" s="94"/>
      <c r="D63" s="92"/>
    </row>
    <row r="64" ht="19" customHeight="1" spans="1:4">
      <c r="A64" s="95" t="s">
        <v>782</v>
      </c>
      <c r="B64" s="96"/>
      <c r="C64" s="96"/>
      <c r="D64" s="97"/>
    </row>
    <row r="65" ht="19" customHeight="1" spans="1:4">
      <c r="A65" s="84" t="s">
        <v>783</v>
      </c>
      <c r="B65" s="98"/>
      <c r="C65" s="98"/>
      <c r="D65" s="99"/>
    </row>
    <row r="66" ht="18" customHeight="1" spans="1:4">
      <c r="A66" s="75" t="s">
        <v>745</v>
      </c>
      <c r="B66" s="76">
        <f>B5+B11+B17+B23+B29++B48+B54+B60</f>
        <v>110129.38</v>
      </c>
      <c r="C66" s="76">
        <f>C5+C11+C17+C23+C29++C48+C54+C60</f>
        <v>104564</v>
      </c>
      <c r="D66" s="53">
        <f>B66/C66*100</f>
        <v>105.322462797904</v>
      </c>
    </row>
  </sheetData>
  <mergeCells count="1">
    <mergeCell ref="A2:D2"/>
  </mergeCells>
  <conditionalFormatting sqref="A5:A16 A31:A35 A37:A41 A49:A53 A55:A59 A61:A65">
    <cfRule type="expression" dxfId="0" priority="1" stopIfTrue="1">
      <formula>"len($A:$A)=3"</formula>
    </cfRule>
  </conditionalFormatting>
  <printOptions horizontalCentered="1"/>
  <pageMargins left="0.707638888888889" right="0.707638888888889" top="0.984027777777778" bottom="0.984027777777778" header="0.313888888888889" footer="0.649305555555556"/>
  <pageSetup paperSize="9" firstPageNumber="46" fitToHeight="0" orientation="portrait" useFirstPageNumber="1" horizontalDpi="600"/>
  <headerFooter>
    <oddFooter>&amp;C&amp;"Times New Roman"&amp;10-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0"/>
  <sheetViews>
    <sheetView view="pageBreakPreview" zoomScaleNormal="100" topLeftCell="A33" workbookViewId="0">
      <selection activeCell="C7" sqref="C7"/>
    </sheetView>
  </sheetViews>
  <sheetFormatPr defaultColWidth="9.08333333333333" defaultRowHeight="14.25" outlineLevelCol="3"/>
  <cols>
    <col min="1" max="1" width="45.5833333333333" style="30" customWidth="1"/>
    <col min="2" max="2" width="12.625" style="31" customWidth="1"/>
    <col min="3" max="3" width="12.5" style="32" customWidth="1"/>
    <col min="4" max="4" width="11.5833333333333" style="33" customWidth="1"/>
    <col min="5" max="32" width="9" style="32"/>
    <col min="33" max="16384" width="9.08333333333333" style="32"/>
  </cols>
  <sheetData>
    <row r="1" ht="15" customHeight="1" spans="1:4">
      <c r="A1" s="34" t="s">
        <v>797</v>
      </c>
    </row>
    <row r="2" ht="26.4" customHeight="1" spans="1:4">
      <c r="A2" s="35" t="s">
        <v>798</v>
      </c>
      <c r="B2" s="36"/>
      <c r="C2" s="36"/>
      <c r="D2" s="37"/>
    </row>
    <row r="3" ht="15" customHeight="1" spans="1:4">
      <c r="A3" s="38"/>
      <c r="B3" s="39"/>
      <c r="C3" s="40"/>
      <c r="D3" s="41" t="s">
        <v>585</v>
      </c>
    </row>
    <row r="4" s="29" customFormat="1" ht="44.4" customHeight="1" spans="1:4">
      <c r="A4" s="42" t="s">
        <v>777</v>
      </c>
      <c r="B4" s="43" t="s">
        <v>31</v>
      </c>
      <c r="C4" s="44" t="s">
        <v>522</v>
      </c>
      <c r="D4" s="45" t="s">
        <v>85</v>
      </c>
    </row>
    <row r="5" ht="26.5" customHeight="1" spans="1:4">
      <c r="A5" s="46" t="s">
        <v>799</v>
      </c>
      <c r="B5" s="47"/>
      <c r="C5" s="47"/>
      <c r="D5" s="48"/>
    </row>
    <row r="6" ht="26.5" customHeight="1" spans="1:4">
      <c r="A6" s="49" t="s">
        <v>800</v>
      </c>
      <c r="B6" s="50"/>
      <c r="C6" s="50"/>
      <c r="D6" s="51"/>
    </row>
    <row r="7" ht="26.5" customHeight="1" spans="1:4">
      <c r="A7" s="49" t="s">
        <v>801</v>
      </c>
      <c r="B7" s="50"/>
      <c r="C7" s="50"/>
      <c r="D7" s="51"/>
    </row>
    <row r="8" ht="26.5" customHeight="1" spans="1:4">
      <c r="A8" s="49" t="s">
        <v>802</v>
      </c>
      <c r="B8" s="50"/>
      <c r="C8" s="50"/>
      <c r="D8" s="51"/>
    </row>
    <row r="9" ht="26.5" customHeight="1" spans="1:4">
      <c r="A9" s="49" t="s">
        <v>803</v>
      </c>
      <c r="B9" s="50"/>
      <c r="C9" s="50"/>
      <c r="D9" s="51"/>
    </row>
    <row r="10" ht="26.5" customHeight="1" spans="1:4">
      <c r="A10" s="46" t="s">
        <v>804</v>
      </c>
      <c r="B10" s="52">
        <f>SUM(B11:B14)</f>
        <v>59399</v>
      </c>
      <c r="C10" s="52">
        <f>SUM(C11:C14)</f>
        <v>54132</v>
      </c>
      <c r="D10" s="53">
        <f t="shared" ref="D10:D17" si="0">B10/C10*100</f>
        <v>109.729919456144</v>
      </c>
    </row>
    <row r="11" ht="26.5" customHeight="1" spans="1:4">
      <c r="A11" s="54" t="s">
        <v>805</v>
      </c>
      <c r="B11" s="55">
        <v>55350</v>
      </c>
      <c r="C11" s="55">
        <v>50400</v>
      </c>
      <c r="D11" s="56">
        <f t="shared" si="0"/>
        <v>109.821428571429</v>
      </c>
    </row>
    <row r="12" ht="26.5" customHeight="1" spans="1:4">
      <c r="A12" s="54" t="s">
        <v>806</v>
      </c>
      <c r="B12" s="57">
        <v>1840</v>
      </c>
      <c r="C12" s="57">
        <v>1619</v>
      </c>
      <c r="D12" s="56"/>
    </row>
    <row r="13" ht="26.5" customHeight="1" spans="1:4">
      <c r="A13" s="54" t="s">
        <v>807</v>
      </c>
      <c r="B13" s="58">
        <v>2200</v>
      </c>
      <c r="C13" s="58">
        <v>2100</v>
      </c>
      <c r="D13" s="56"/>
    </row>
    <row r="14" ht="26.5" customHeight="1" spans="1:4">
      <c r="A14" s="54" t="s">
        <v>808</v>
      </c>
      <c r="B14" s="58">
        <v>9</v>
      </c>
      <c r="C14" s="58">
        <v>13</v>
      </c>
      <c r="D14" s="56">
        <f t="shared" si="0"/>
        <v>69.2307692307692</v>
      </c>
    </row>
    <row r="15" ht="26.5" customHeight="1" spans="1:4">
      <c r="A15" s="46" t="s">
        <v>809</v>
      </c>
      <c r="B15" s="52">
        <f>SUM(B16:B17)</f>
        <v>43590</v>
      </c>
      <c r="C15" s="52">
        <f>SUM(C16:C17)</f>
        <v>42233</v>
      </c>
      <c r="D15" s="53">
        <f t="shared" si="0"/>
        <v>103.213127175432</v>
      </c>
    </row>
    <row r="16" ht="26.5" customHeight="1" spans="1:4">
      <c r="A16" s="59" t="s">
        <v>810</v>
      </c>
      <c r="B16" s="60">
        <v>42719</v>
      </c>
      <c r="C16" s="60">
        <v>41557</v>
      </c>
      <c r="D16" s="56">
        <f t="shared" si="0"/>
        <v>102.796159491782</v>
      </c>
    </row>
    <row r="17" ht="26.5" customHeight="1" spans="1:4">
      <c r="A17" s="59" t="s">
        <v>811</v>
      </c>
      <c r="B17" s="58">
        <v>871</v>
      </c>
      <c r="C17" s="58">
        <v>676</v>
      </c>
      <c r="D17" s="56">
        <f t="shared" si="0"/>
        <v>128.846153846154</v>
      </c>
    </row>
    <row r="18" ht="26.5" customHeight="1" spans="1:4">
      <c r="A18" s="46" t="s">
        <v>812</v>
      </c>
      <c r="B18" s="61"/>
      <c r="C18" s="61"/>
      <c r="D18" s="56"/>
    </row>
    <row r="19" ht="26.5" customHeight="1" spans="1:4">
      <c r="A19" s="62" t="s">
        <v>813</v>
      </c>
      <c r="B19" s="61"/>
      <c r="C19" s="61"/>
      <c r="D19" s="56"/>
    </row>
    <row r="20" ht="26.5" customHeight="1" spans="1:4">
      <c r="A20" s="62" t="s">
        <v>814</v>
      </c>
      <c r="B20" s="61"/>
      <c r="C20" s="61"/>
      <c r="D20" s="56"/>
    </row>
    <row r="21" ht="26.5" customHeight="1" spans="1:4">
      <c r="A21" s="62" t="s">
        <v>815</v>
      </c>
      <c r="B21" s="61"/>
      <c r="C21" s="61"/>
      <c r="D21" s="56"/>
    </row>
    <row r="22" ht="26.5" customHeight="1" spans="1:4">
      <c r="A22" s="46" t="s">
        <v>816</v>
      </c>
      <c r="B22" s="61"/>
      <c r="C22" s="61"/>
      <c r="D22" s="56"/>
    </row>
    <row r="23" ht="26.5" customHeight="1" spans="1:4">
      <c r="A23" s="63" t="s">
        <v>817</v>
      </c>
      <c r="B23" s="61"/>
      <c r="C23" s="61"/>
      <c r="D23" s="56"/>
    </row>
    <row r="24" ht="26.5" customHeight="1" spans="1:4">
      <c r="A24" s="64" t="s">
        <v>818</v>
      </c>
      <c r="B24" s="61"/>
      <c r="C24" s="61"/>
      <c r="D24" s="56"/>
    </row>
    <row r="25" ht="26.5" customHeight="1" spans="1:4">
      <c r="A25" s="64" t="s">
        <v>819</v>
      </c>
      <c r="B25" s="61"/>
      <c r="C25" s="61"/>
      <c r="D25" s="56"/>
    </row>
    <row r="26" ht="26.5" customHeight="1" spans="1:4">
      <c r="A26" s="64" t="s">
        <v>820</v>
      </c>
      <c r="B26" s="61"/>
      <c r="C26" s="61"/>
      <c r="D26" s="56"/>
    </row>
    <row r="27" ht="26.5" customHeight="1" spans="1:4">
      <c r="A27" s="46" t="s">
        <v>821</v>
      </c>
      <c r="B27" s="61"/>
      <c r="C27" s="61"/>
      <c r="D27" s="56"/>
    </row>
    <row r="28" ht="25" customHeight="1" spans="1:4">
      <c r="A28" s="65" t="s">
        <v>822</v>
      </c>
      <c r="B28" s="61"/>
      <c r="C28" s="61"/>
      <c r="D28" s="56"/>
    </row>
    <row r="29" ht="25" customHeight="1" spans="1:4">
      <c r="A29" s="65" t="s">
        <v>823</v>
      </c>
      <c r="B29" s="61"/>
      <c r="C29" s="61"/>
      <c r="D29" s="56"/>
    </row>
    <row r="30" ht="25" customHeight="1" spans="1:4">
      <c r="A30" s="65" t="s">
        <v>824</v>
      </c>
      <c r="B30" s="61"/>
      <c r="C30" s="61"/>
      <c r="D30" s="56"/>
    </row>
    <row r="31" ht="25" customHeight="1" spans="1:4">
      <c r="A31" s="63" t="s">
        <v>825</v>
      </c>
      <c r="B31" s="61"/>
      <c r="C31" s="61"/>
      <c r="D31" s="56"/>
    </row>
    <row r="32" ht="25" customHeight="1" spans="1:4">
      <c r="A32" s="66" t="s">
        <v>826</v>
      </c>
      <c r="B32" s="61"/>
      <c r="C32" s="61"/>
      <c r="D32" s="56"/>
    </row>
    <row r="33" ht="25" customHeight="1" spans="1:4">
      <c r="A33" s="66" t="s">
        <v>819</v>
      </c>
      <c r="B33" s="61"/>
      <c r="C33" s="61"/>
      <c r="D33" s="56"/>
    </row>
    <row r="34" ht="25" customHeight="1" spans="1:4">
      <c r="A34" s="66" t="s">
        <v>827</v>
      </c>
      <c r="B34" s="61"/>
      <c r="C34" s="61"/>
      <c r="D34" s="56"/>
    </row>
    <row r="35" ht="25" customHeight="1" spans="1:4">
      <c r="A35" s="46" t="s">
        <v>828</v>
      </c>
      <c r="B35" s="61"/>
      <c r="C35" s="61"/>
      <c r="D35" s="56"/>
    </row>
    <row r="36" ht="25" customHeight="1" spans="1:4">
      <c r="A36" s="67" t="s">
        <v>829</v>
      </c>
      <c r="B36" s="61"/>
      <c r="C36" s="61"/>
      <c r="D36" s="56"/>
    </row>
    <row r="37" ht="25" customHeight="1" spans="1:4">
      <c r="A37" s="67" t="s">
        <v>830</v>
      </c>
      <c r="B37" s="61"/>
      <c r="C37" s="61"/>
      <c r="D37" s="56"/>
    </row>
    <row r="38" ht="25" customHeight="1" spans="1:4">
      <c r="A38" s="67" t="s">
        <v>831</v>
      </c>
      <c r="B38" s="61"/>
      <c r="C38" s="61"/>
      <c r="D38" s="56"/>
    </row>
    <row r="39" ht="25" customHeight="1" spans="1:4">
      <c r="A39" s="67" t="s">
        <v>832</v>
      </c>
      <c r="B39" s="61"/>
      <c r="C39" s="61"/>
      <c r="D39" s="56"/>
    </row>
    <row r="40" ht="25" customHeight="1" spans="1:4">
      <c r="A40" s="46" t="s">
        <v>833</v>
      </c>
      <c r="B40" s="61"/>
      <c r="C40" s="61"/>
      <c r="D40" s="56"/>
    </row>
    <row r="41" ht="25" customHeight="1" spans="1:4">
      <c r="A41" s="68" t="s">
        <v>834</v>
      </c>
      <c r="B41" s="61"/>
      <c r="C41" s="61"/>
      <c r="D41" s="56"/>
    </row>
    <row r="42" ht="25" customHeight="1" spans="1:4">
      <c r="A42" s="68" t="s">
        <v>835</v>
      </c>
      <c r="B42" s="61"/>
      <c r="C42" s="61"/>
      <c r="D42" s="56"/>
    </row>
    <row r="43" ht="25" customHeight="1" spans="1:4">
      <c r="A43" s="68" t="s">
        <v>802</v>
      </c>
      <c r="B43" s="61"/>
      <c r="C43" s="61"/>
      <c r="D43" s="56"/>
    </row>
    <row r="44" ht="25" customHeight="1" spans="1:4">
      <c r="A44" s="68" t="s">
        <v>836</v>
      </c>
      <c r="B44" s="61"/>
      <c r="C44" s="61"/>
      <c r="D44" s="56"/>
    </row>
    <row r="45" ht="25" customHeight="1" spans="1:4">
      <c r="A45" s="68" t="s">
        <v>837</v>
      </c>
      <c r="B45" s="61"/>
      <c r="C45" s="61"/>
      <c r="D45" s="56"/>
    </row>
    <row r="46" ht="25" customHeight="1" spans="1:4">
      <c r="A46" s="46" t="s">
        <v>838</v>
      </c>
      <c r="B46" s="69"/>
      <c r="C46" s="69"/>
      <c r="D46" s="56"/>
    </row>
    <row r="47" ht="25" customHeight="1" spans="1:4">
      <c r="A47" s="70" t="s">
        <v>839</v>
      </c>
      <c r="B47" s="69"/>
      <c r="C47" s="69"/>
      <c r="D47" s="56"/>
    </row>
    <row r="48" ht="25" customHeight="1" spans="1:4">
      <c r="A48" s="70" t="s">
        <v>840</v>
      </c>
      <c r="B48" s="69"/>
      <c r="C48" s="69"/>
      <c r="D48" s="56"/>
    </row>
    <row r="49" ht="25" customHeight="1" spans="1:4">
      <c r="A49" s="71" t="s">
        <v>841</v>
      </c>
      <c r="B49" s="72"/>
      <c r="C49" s="73"/>
      <c r="D49" s="74"/>
    </row>
    <row r="50" ht="24" customHeight="1" spans="1:4">
      <c r="A50" s="75" t="s">
        <v>715</v>
      </c>
      <c r="B50" s="76">
        <f>B5+B10+B15+B18+B22+B35+B40+B46</f>
        <v>102989</v>
      </c>
      <c r="C50" s="77">
        <f>C5+C10+C15+C18+C22+C35+C40+C46</f>
        <v>96365</v>
      </c>
      <c r="D50" s="78">
        <f>B50/C50*100</f>
        <v>106.873864992477</v>
      </c>
    </row>
  </sheetData>
  <mergeCells count="1">
    <mergeCell ref="A2:D2"/>
  </mergeCells>
  <conditionalFormatting sqref="A5:A14">
    <cfRule type="expression" dxfId="0" priority="1" stopIfTrue="1">
      <formula>"len($A:$A)=3"</formula>
    </cfRule>
  </conditionalFormatting>
  <printOptions horizontalCentered="1"/>
  <pageMargins left="0.707638888888889" right="0.707638888888889" top="0.984027777777778" bottom="0.984027777777778" header="0.313888888888889" footer="0.649305555555556"/>
  <pageSetup paperSize="9" scale="99" firstPageNumber="48" fitToHeight="0" orientation="portrait" useFirstPageNumber="1" horizontalDpi="600"/>
  <headerFooter>
    <oddFooter>&amp;C&amp;"Times New Roman"&amp;10-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D6" sqref="D6"/>
    </sheetView>
  </sheetViews>
  <sheetFormatPr defaultColWidth="10" defaultRowHeight="14.25" outlineLevelCol="6"/>
  <cols>
    <col min="1" max="1" width="23.875" style="25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7">
      <c r="A1" s="2" t="s">
        <v>842</v>
      </c>
    </row>
    <row r="2" ht="24" spans="1:7">
      <c r="A2" s="3" t="s">
        <v>843</v>
      </c>
      <c r="B2" s="3"/>
      <c r="C2" s="3"/>
      <c r="D2" s="3"/>
      <c r="E2" s="3"/>
      <c r="F2" s="3"/>
      <c r="G2" s="3"/>
    </row>
    <row r="3" ht="23.25" customHeight="1" spans="1:7">
      <c r="A3" s="16"/>
      <c r="B3" s="16"/>
      <c r="G3" s="4" t="s">
        <v>844</v>
      </c>
    </row>
    <row r="4" ht="32.25" customHeight="1" spans="1:7">
      <c r="A4" s="5" t="s">
        <v>845</v>
      </c>
      <c r="B4" s="5" t="s">
        <v>846</v>
      </c>
      <c r="C4" s="5"/>
      <c r="D4" s="5"/>
      <c r="E4" s="5" t="s">
        <v>847</v>
      </c>
      <c r="F4" s="5"/>
      <c r="G4" s="5"/>
    </row>
    <row r="5" ht="32.25" customHeight="1" spans="1:7">
      <c r="A5" s="5"/>
      <c r="B5" s="5" t="s">
        <v>611</v>
      </c>
      <c r="C5" s="5" t="s">
        <v>848</v>
      </c>
      <c r="D5" s="5" t="s">
        <v>849</v>
      </c>
      <c r="E5" s="5" t="s">
        <v>611</v>
      </c>
      <c r="F5" s="5" t="s">
        <v>848</v>
      </c>
      <c r="G5" s="5" t="s">
        <v>849</v>
      </c>
    </row>
    <row r="6" ht="35.25" customHeight="1" spans="1:7">
      <c r="A6" s="26" t="s">
        <v>850</v>
      </c>
      <c r="B6" s="18">
        <v>273.8867</v>
      </c>
      <c r="C6" s="18">
        <v>34.7248</v>
      </c>
      <c r="D6" s="18">
        <v>239.1619</v>
      </c>
      <c r="E6" s="18">
        <v>270.104685</v>
      </c>
      <c r="F6" s="18">
        <v>33.580285</v>
      </c>
      <c r="G6" s="18">
        <v>236.5244</v>
      </c>
    </row>
    <row r="7" ht="35.25" customHeight="1" spans="1:7">
      <c r="A7" s="26" t="s">
        <v>851</v>
      </c>
      <c r="B7" s="18"/>
      <c r="C7" s="18"/>
      <c r="D7" s="18"/>
      <c r="E7" s="18"/>
      <c r="F7" s="18"/>
      <c r="G7" s="18"/>
    </row>
    <row r="8" ht="35.25" customHeight="1" spans="1:7">
      <c r="A8" s="26" t="s">
        <v>852</v>
      </c>
      <c r="B8" s="18"/>
      <c r="C8" s="18"/>
      <c r="D8" s="18"/>
      <c r="E8" s="18"/>
      <c r="F8" s="18"/>
      <c r="G8" s="18"/>
    </row>
    <row r="9" ht="35.25" customHeight="1" spans="1:7">
      <c r="A9" s="17" t="s">
        <v>853</v>
      </c>
      <c r="B9" s="18"/>
      <c r="C9" s="18"/>
      <c r="D9" s="18"/>
      <c r="E9" s="18"/>
      <c r="F9" s="18"/>
      <c r="G9" s="18"/>
    </row>
    <row r="10" ht="35.25" customHeight="1" spans="1:7">
      <c r="A10" s="17" t="s">
        <v>854</v>
      </c>
      <c r="B10" s="18"/>
      <c r="C10" s="18"/>
      <c r="D10" s="18"/>
      <c r="E10" s="18"/>
      <c r="F10" s="18"/>
      <c r="G10" s="18"/>
    </row>
    <row r="11" ht="35.25" customHeight="1" spans="1:7">
      <c r="A11" s="27" t="s">
        <v>855</v>
      </c>
      <c r="B11" s="18"/>
      <c r="C11" s="18"/>
      <c r="D11" s="18"/>
      <c r="E11" s="18"/>
      <c r="F11" s="18"/>
      <c r="G11" s="18"/>
    </row>
    <row r="12" spans="1:7">
      <c r="A12" s="28"/>
      <c r="B12" s="28"/>
      <c r="C12" s="28"/>
      <c r="D12" s="28"/>
      <c r="E12" s="28"/>
      <c r="F12" s="28"/>
      <c r="G12" s="28"/>
    </row>
  </sheetData>
  <mergeCells count="5">
    <mergeCell ref="A2:G2"/>
    <mergeCell ref="B4:D4"/>
    <mergeCell ref="E4:G4"/>
    <mergeCell ref="A12:G12"/>
    <mergeCell ref="A4:A5"/>
  </mergeCells>
  <pageMargins left="0.699305555555556" right="0.699305555555556" top="0.75" bottom="0.75" header="0.3" footer="0.3"/>
  <pageSetup paperSize="9" scale="90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workbookViewId="0">
      <selection activeCell="C7" sqref="C7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4" width="10.375" style="1"/>
    <col min="5" max="256" width="10" style="1"/>
    <col min="257" max="257" width="51.125" style="1" customWidth="1"/>
    <col min="258" max="258" width="19.5" style="1" customWidth="1"/>
    <col min="259" max="259" width="16" style="1" customWidth="1"/>
    <col min="260" max="512" width="10" style="1"/>
    <col min="513" max="513" width="51.125" style="1" customWidth="1"/>
    <col min="514" max="514" width="19.5" style="1" customWidth="1"/>
    <col min="515" max="515" width="16" style="1" customWidth="1"/>
    <col min="516" max="768" width="10" style="1"/>
    <col min="769" max="769" width="51.125" style="1" customWidth="1"/>
    <col min="770" max="770" width="19.5" style="1" customWidth="1"/>
    <col min="771" max="771" width="16" style="1" customWidth="1"/>
    <col min="772" max="1024" width="10" style="1"/>
    <col min="1025" max="1025" width="51.125" style="1" customWidth="1"/>
    <col min="1026" max="1026" width="19.5" style="1" customWidth="1"/>
    <col min="1027" max="1027" width="16" style="1" customWidth="1"/>
    <col min="1028" max="1280" width="10" style="1"/>
    <col min="1281" max="1281" width="51.125" style="1" customWidth="1"/>
    <col min="1282" max="1282" width="19.5" style="1" customWidth="1"/>
    <col min="1283" max="1283" width="16" style="1" customWidth="1"/>
    <col min="1284" max="1536" width="10" style="1"/>
    <col min="1537" max="1537" width="51.125" style="1" customWidth="1"/>
    <col min="1538" max="1538" width="19.5" style="1" customWidth="1"/>
    <col min="1539" max="1539" width="16" style="1" customWidth="1"/>
    <col min="1540" max="1792" width="10" style="1"/>
    <col min="1793" max="1793" width="51.125" style="1" customWidth="1"/>
    <col min="1794" max="1794" width="19.5" style="1" customWidth="1"/>
    <col min="1795" max="1795" width="16" style="1" customWidth="1"/>
    <col min="1796" max="2048" width="10" style="1"/>
    <col min="2049" max="2049" width="51.125" style="1" customWidth="1"/>
    <col min="2050" max="2050" width="19.5" style="1" customWidth="1"/>
    <col min="2051" max="2051" width="16" style="1" customWidth="1"/>
    <col min="2052" max="2304" width="10" style="1"/>
    <col min="2305" max="2305" width="51.125" style="1" customWidth="1"/>
    <col min="2306" max="2306" width="19.5" style="1" customWidth="1"/>
    <col min="2307" max="2307" width="16" style="1" customWidth="1"/>
    <col min="2308" max="2560" width="10" style="1"/>
    <col min="2561" max="2561" width="51.125" style="1" customWidth="1"/>
    <col min="2562" max="2562" width="19.5" style="1" customWidth="1"/>
    <col min="2563" max="2563" width="16" style="1" customWidth="1"/>
    <col min="2564" max="2816" width="10" style="1"/>
    <col min="2817" max="2817" width="51.125" style="1" customWidth="1"/>
    <col min="2818" max="2818" width="19.5" style="1" customWidth="1"/>
    <col min="2819" max="2819" width="16" style="1" customWidth="1"/>
    <col min="2820" max="3072" width="10" style="1"/>
    <col min="3073" max="3073" width="51.125" style="1" customWidth="1"/>
    <col min="3074" max="3074" width="19.5" style="1" customWidth="1"/>
    <col min="3075" max="3075" width="16" style="1" customWidth="1"/>
    <col min="3076" max="3328" width="10" style="1"/>
    <col min="3329" max="3329" width="51.125" style="1" customWidth="1"/>
    <col min="3330" max="3330" width="19.5" style="1" customWidth="1"/>
    <col min="3331" max="3331" width="16" style="1" customWidth="1"/>
    <col min="3332" max="3584" width="10" style="1"/>
    <col min="3585" max="3585" width="51.125" style="1" customWidth="1"/>
    <col min="3586" max="3586" width="19.5" style="1" customWidth="1"/>
    <col min="3587" max="3587" width="16" style="1" customWidth="1"/>
    <col min="3588" max="3840" width="10" style="1"/>
    <col min="3841" max="3841" width="51.125" style="1" customWidth="1"/>
    <col min="3842" max="3842" width="19.5" style="1" customWidth="1"/>
    <col min="3843" max="3843" width="16" style="1" customWidth="1"/>
    <col min="3844" max="4096" width="10" style="1"/>
    <col min="4097" max="4097" width="51.125" style="1" customWidth="1"/>
    <col min="4098" max="4098" width="19.5" style="1" customWidth="1"/>
    <col min="4099" max="4099" width="16" style="1" customWidth="1"/>
    <col min="4100" max="4352" width="10" style="1"/>
    <col min="4353" max="4353" width="51.125" style="1" customWidth="1"/>
    <col min="4354" max="4354" width="19.5" style="1" customWidth="1"/>
    <col min="4355" max="4355" width="16" style="1" customWidth="1"/>
    <col min="4356" max="4608" width="10" style="1"/>
    <col min="4609" max="4609" width="51.125" style="1" customWidth="1"/>
    <col min="4610" max="4610" width="19.5" style="1" customWidth="1"/>
    <col min="4611" max="4611" width="16" style="1" customWidth="1"/>
    <col min="4612" max="4864" width="10" style="1"/>
    <col min="4865" max="4865" width="51.125" style="1" customWidth="1"/>
    <col min="4866" max="4866" width="19.5" style="1" customWidth="1"/>
    <col min="4867" max="4867" width="16" style="1" customWidth="1"/>
    <col min="4868" max="5120" width="10" style="1"/>
    <col min="5121" max="5121" width="51.125" style="1" customWidth="1"/>
    <col min="5122" max="5122" width="19.5" style="1" customWidth="1"/>
    <col min="5123" max="5123" width="16" style="1" customWidth="1"/>
    <col min="5124" max="5376" width="10" style="1"/>
    <col min="5377" max="5377" width="51.125" style="1" customWidth="1"/>
    <col min="5378" max="5378" width="19.5" style="1" customWidth="1"/>
    <col min="5379" max="5379" width="16" style="1" customWidth="1"/>
    <col min="5380" max="5632" width="10" style="1"/>
    <col min="5633" max="5633" width="51.125" style="1" customWidth="1"/>
    <col min="5634" max="5634" width="19.5" style="1" customWidth="1"/>
    <col min="5635" max="5635" width="16" style="1" customWidth="1"/>
    <col min="5636" max="5888" width="10" style="1"/>
    <col min="5889" max="5889" width="51.125" style="1" customWidth="1"/>
    <col min="5890" max="5890" width="19.5" style="1" customWidth="1"/>
    <col min="5891" max="5891" width="16" style="1" customWidth="1"/>
    <col min="5892" max="6144" width="10" style="1"/>
    <col min="6145" max="6145" width="51.125" style="1" customWidth="1"/>
    <col min="6146" max="6146" width="19.5" style="1" customWidth="1"/>
    <col min="6147" max="6147" width="16" style="1" customWidth="1"/>
    <col min="6148" max="6400" width="10" style="1"/>
    <col min="6401" max="6401" width="51.125" style="1" customWidth="1"/>
    <col min="6402" max="6402" width="19.5" style="1" customWidth="1"/>
    <col min="6403" max="6403" width="16" style="1" customWidth="1"/>
    <col min="6404" max="6656" width="10" style="1"/>
    <col min="6657" max="6657" width="51.125" style="1" customWidth="1"/>
    <col min="6658" max="6658" width="19.5" style="1" customWidth="1"/>
    <col min="6659" max="6659" width="16" style="1" customWidth="1"/>
    <col min="6660" max="6912" width="10" style="1"/>
    <col min="6913" max="6913" width="51.125" style="1" customWidth="1"/>
    <col min="6914" max="6914" width="19.5" style="1" customWidth="1"/>
    <col min="6915" max="6915" width="16" style="1" customWidth="1"/>
    <col min="6916" max="7168" width="10" style="1"/>
    <col min="7169" max="7169" width="51.125" style="1" customWidth="1"/>
    <col min="7170" max="7170" width="19.5" style="1" customWidth="1"/>
    <col min="7171" max="7171" width="16" style="1" customWidth="1"/>
    <col min="7172" max="7424" width="10" style="1"/>
    <col min="7425" max="7425" width="51.125" style="1" customWidth="1"/>
    <col min="7426" max="7426" width="19.5" style="1" customWidth="1"/>
    <col min="7427" max="7427" width="16" style="1" customWidth="1"/>
    <col min="7428" max="7680" width="10" style="1"/>
    <col min="7681" max="7681" width="51.125" style="1" customWidth="1"/>
    <col min="7682" max="7682" width="19.5" style="1" customWidth="1"/>
    <col min="7683" max="7683" width="16" style="1" customWidth="1"/>
    <col min="7684" max="7936" width="10" style="1"/>
    <col min="7937" max="7937" width="51.125" style="1" customWidth="1"/>
    <col min="7938" max="7938" width="19.5" style="1" customWidth="1"/>
    <col min="7939" max="7939" width="16" style="1" customWidth="1"/>
    <col min="7940" max="8192" width="10" style="1"/>
    <col min="8193" max="8193" width="51.125" style="1" customWidth="1"/>
    <col min="8194" max="8194" width="19.5" style="1" customWidth="1"/>
    <col min="8195" max="8195" width="16" style="1" customWidth="1"/>
    <col min="8196" max="8448" width="10" style="1"/>
    <col min="8449" max="8449" width="51.125" style="1" customWidth="1"/>
    <col min="8450" max="8450" width="19.5" style="1" customWidth="1"/>
    <col min="8451" max="8451" width="16" style="1" customWidth="1"/>
    <col min="8452" max="8704" width="10" style="1"/>
    <col min="8705" max="8705" width="51.125" style="1" customWidth="1"/>
    <col min="8706" max="8706" width="19.5" style="1" customWidth="1"/>
    <col min="8707" max="8707" width="16" style="1" customWidth="1"/>
    <col min="8708" max="8960" width="10" style="1"/>
    <col min="8961" max="8961" width="51.125" style="1" customWidth="1"/>
    <col min="8962" max="8962" width="19.5" style="1" customWidth="1"/>
    <col min="8963" max="8963" width="16" style="1" customWidth="1"/>
    <col min="8964" max="9216" width="10" style="1"/>
    <col min="9217" max="9217" width="51.125" style="1" customWidth="1"/>
    <col min="9218" max="9218" width="19.5" style="1" customWidth="1"/>
    <col min="9219" max="9219" width="16" style="1" customWidth="1"/>
    <col min="9220" max="9472" width="10" style="1"/>
    <col min="9473" max="9473" width="51.125" style="1" customWidth="1"/>
    <col min="9474" max="9474" width="19.5" style="1" customWidth="1"/>
    <col min="9475" max="9475" width="16" style="1" customWidth="1"/>
    <col min="9476" max="9728" width="10" style="1"/>
    <col min="9729" max="9729" width="51.125" style="1" customWidth="1"/>
    <col min="9730" max="9730" width="19.5" style="1" customWidth="1"/>
    <col min="9731" max="9731" width="16" style="1" customWidth="1"/>
    <col min="9732" max="9984" width="10" style="1"/>
    <col min="9985" max="9985" width="51.125" style="1" customWidth="1"/>
    <col min="9986" max="9986" width="19.5" style="1" customWidth="1"/>
    <col min="9987" max="9987" width="16" style="1" customWidth="1"/>
    <col min="9988" max="10240" width="10" style="1"/>
    <col min="10241" max="10241" width="51.125" style="1" customWidth="1"/>
    <col min="10242" max="10242" width="19.5" style="1" customWidth="1"/>
    <col min="10243" max="10243" width="16" style="1" customWidth="1"/>
    <col min="10244" max="10496" width="10" style="1"/>
    <col min="10497" max="10497" width="51.125" style="1" customWidth="1"/>
    <col min="10498" max="10498" width="19.5" style="1" customWidth="1"/>
    <col min="10499" max="10499" width="16" style="1" customWidth="1"/>
    <col min="10500" max="10752" width="10" style="1"/>
    <col min="10753" max="10753" width="51.125" style="1" customWidth="1"/>
    <col min="10754" max="10754" width="19.5" style="1" customWidth="1"/>
    <col min="10755" max="10755" width="16" style="1" customWidth="1"/>
    <col min="10756" max="11008" width="10" style="1"/>
    <col min="11009" max="11009" width="51.125" style="1" customWidth="1"/>
    <col min="11010" max="11010" width="19.5" style="1" customWidth="1"/>
    <col min="11011" max="11011" width="16" style="1" customWidth="1"/>
    <col min="11012" max="11264" width="10" style="1"/>
    <col min="11265" max="11265" width="51.125" style="1" customWidth="1"/>
    <col min="11266" max="11266" width="19.5" style="1" customWidth="1"/>
    <col min="11267" max="11267" width="16" style="1" customWidth="1"/>
    <col min="11268" max="11520" width="10" style="1"/>
    <col min="11521" max="11521" width="51.125" style="1" customWidth="1"/>
    <col min="11522" max="11522" width="19.5" style="1" customWidth="1"/>
    <col min="11523" max="11523" width="16" style="1" customWidth="1"/>
    <col min="11524" max="11776" width="10" style="1"/>
    <col min="11777" max="11777" width="51.125" style="1" customWidth="1"/>
    <col min="11778" max="11778" width="19.5" style="1" customWidth="1"/>
    <col min="11779" max="11779" width="16" style="1" customWidth="1"/>
    <col min="11780" max="12032" width="10" style="1"/>
    <col min="12033" max="12033" width="51.125" style="1" customWidth="1"/>
    <col min="12034" max="12034" width="19.5" style="1" customWidth="1"/>
    <col min="12035" max="12035" width="16" style="1" customWidth="1"/>
    <col min="12036" max="12288" width="10" style="1"/>
    <col min="12289" max="12289" width="51.125" style="1" customWidth="1"/>
    <col min="12290" max="12290" width="19.5" style="1" customWidth="1"/>
    <col min="12291" max="12291" width="16" style="1" customWidth="1"/>
    <col min="12292" max="12544" width="10" style="1"/>
    <col min="12545" max="12545" width="51.125" style="1" customWidth="1"/>
    <col min="12546" max="12546" width="19.5" style="1" customWidth="1"/>
    <col min="12547" max="12547" width="16" style="1" customWidth="1"/>
    <col min="12548" max="12800" width="10" style="1"/>
    <col min="12801" max="12801" width="51.125" style="1" customWidth="1"/>
    <col min="12802" max="12802" width="19.5" style="1" customWidth="1"/>
    <col min="12803" max="12803" width="16" style="1" customWidth="1"/>
    <col min="12804" max="13056" width="10" style="1"/>
    <col min="13057" max="13057" width="51.125" style="1" customWidth="1"/>
    <col min="13058" max="13058" width="19.5" style="1" customWidth="1"/>
    <col min="13059" max="13059" width="16" style="1" customWidth="1"/>
    <col min="13060" max="13312" width="10" style="1"/>
    <col min="13313" max="13313" width="51.125" style="1" customWidth="1"/>
    <col min="13314" max="13314" width="19.5" style="1" customWidth="1"/>
    <col min="13315" max="13315" width="16" style="1" customWidth="1"/>
    <col min="13316" max="13568" width="10" style="1"/>
    <col min="13569" max="13569" width="51.125" style="1" customWidth="1"/>
    <col min="13570" max="13570" width="19.5" style="1" customWidth="1"/>
    <col min="13571" max="13571" width="16" style="1" customWidth="1"/>
    <col min="13572" max="13824" width="10" style="1"/>
    <col min="13825" max="13825" width="51.125" style="1" customWidth="1"/>
    <col min="13826" max="13826" width="19.5" style="1" customWidth="1"/>
    <col min="13827" max="13827" width="16" style="1" customWidth="1"/>
    <col min="13828" max="14080" width="10" style="1"/>
    <col min="14081" max="14081" width="51.125" style="1" customWidth="1"/>
    <col min="14082" max="14082" width="19.5" style="1" customWidth="1"/>
    <col min="14083" max="14083" width="16" style="1" customWidth="1"/>
    <col min="14084" max="14336" width="10" style="1"/>
    <col min="14337" max="14337" width="51.125" style="1" customWidth="1"/>
    <col min="14338" max="14338" width="19.5" style="1" customWidth="1"/>
    <col min="14339" max="14339" width="16" style="1" customWidth="1"/>
    <col min="14340" max="14592" width="10" style="1"/>
    <col min="14593" max="14593" width="51.125" style="1" customWidth="1"/>
    <col min="14594" max="14594" width="19.5" style="1" customWidth="1"/>
    <col min="14595" max="14595" width="16" style="1" customWidth="1"/>
    <col min="14596" max="14848" width="10" style="1"/>
    <col min="14849" max="14849" width="51.125" style="1" customWidth="1"/>
    <col min="14850" max="14850" width="19.5" style="1" customWidth="1"/>
    <col min="14851" max="14851" width="16" style="1" customWidth="1"/>
    <col min="14852" max="15104" width="10" style="1"/>
    <col min="15105" max="15105" width="51.125" style="1" customWidth="1"/>
    <col min="15106" max="15106" width="19.5" style="1" customWidth="1"/>
    <col min="15107" max="15107" width="16" style="1" customWidth="1"/>
    <col min="15108" max="15360" width="10" style="1"/>
    <col min="15361" max="15361" width="51.125" style="1" customWidth="1"/>
    <col min="15362" max="15362" width="19.5" style="1" customWidth="1"/>
    <col min="15363" max="15363" width="16" style="1" customWidth="1"/>
    <col min="15364" max="15616" width="10" style="1"/>
    <col min="15617" max="15617" width="51.125" style="1" customWidth="1"/>
    <col min="15618" max="15618" width="19.5" style="1" customWidth="1"/>
    <col min="15619" max="15619" width="16" style="1" customWidth="1"/>
    <col min="15620" max="15872" width="10" style="1"/>
    <col min="15873" max="15873" width="51.125" style="1" customWidth="1"/>
    <col min="15874" max="15874" width="19.5" style="1" customWidth="1"/>
    <col min="15875" max="15875" width="16" style="1" customWidth="1"/>
    <col min="15876" max="16128" width="10" style="1"/>
    <col min="16129" max="16129" width="51.125" style="1" customWidth="1"/>
    <col min="16130" max="16130" width="19.5" style="1" customWidth="1"/>
    <col min="16131" max="16131" width="16" style="1" customWidth="1"/>
    <col min="16132" max="16384" width="10" style="1"/>
  </cols>
  <sheetData>
    <row r="1" ht="17.25" customHeight="1" spans="1:3">
      <c r="A1" s="2" t="s">
        <v>856</v>
      </c>
    </row>
    <row r="2" ht="28.7" customHeight="1" spans="1:3">
      <c r="A2" s="15" t="s">
        <v>857</v>
      </c>
      <c r="B2" s="15"/>
      <c r="C2" s="15"/>
    </row>
    <row r="3" ht="22.5" customHeight="1" spans="1:3">
      <c r="A3" s="16"/>
      <c r="B3" s="4"/>
      <c r="C3" s="4" t="s">
        <v>844</v>
      </c>
    </row>
    <row r="4" ht="33.75" customHeight="1" spans="1:3">
      <c r="A4" s="5" t="s">
        <v>521</v>
      </c>
      <c r="B4" s="5" t="s">
        <v>858</v>
      </c>
      <c r="C4" s="6" t="s">
        <v>859</v>
      </c>
    </row>
    <row r="5" ht="33.75" customHeight="1" spans="1:3">
      <c r="A5" s="17" t="s">
        <v>860</v>
      </c>
      <c r="B5" s="21"/>
      <c r="C5" s="23">
        <v>31.966711</v>
      </c>
    </row>
    <row r="6" ht="33.75" customHeight="1" spans="1:3">
      <c r="A6" s="17" t="s">
        <v>861</v>
      </c>
      <c r="B6" s="21"/>
      <c r="C6" s="23">
        <v>3.01</v>
      </c>
    </row>
    <row r="7" ht="33.75" customHeight="1" spans="1:3">
      <c r="A7" s="17" t="s">
        <v>862</v>
      </c>
      <c r="B7" s="21"/>
      <c r="C7" s="22">
        <v>1.39642599999999</v>
      </c>
    </row>
    <row r="8" ht="33.75" customHeight="1" spans="1:3">
      <c r="A8" s="17" t="s">
        <v>863</v>
      </c>
      <c r="B8" s="21"/>
      <c r="C8" s="23">
        <v>33.580285</v>
      </c>
    </row>
    <row r="9" ht="33.75" customHeight="1" spans="1:3">
      <c r="A9" s="17" t="s">
        <v>864</v>
      </c>
      <c r="B9" s="21"/>
      <c r="C9" s="23">
        <v>34.7248</v>
      </c>
    </row>
    <row r="10" ht="33.75" customHeight="1" spans="1:3">
      <c r="A10" s="17" t="s">
        <v>865</v>
      </c>
      <c r="B10" s="21"/>
      <c r="C10" s="22">
        <v>0</v>
      </c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workbookViewId="0">
      <selection activeCell="I21" sqref="I21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21.75" style="1" customWidth="1"/>
    <col min="259" max="259" width="9.75" style="1" customWidth="1"/>
    <col min="260" max="512" width="10" style="1"/>
    <col min="513" max="513" width="51.125" style="1" customWidth="1"/>
    <col min="514" max="514" width="21.75" style="1" customWidth="1"/>
    <col min="515" max="515" width="9.75" style="1" customWidth="1"/>
    <col min="516" max="768" width="10" style="1"/>
    <col min="769" max="769" width="51.125" style="1" customWidth="1"/>
    <col min="770" max="770" width="21.75" style="1" customWidth="1"/>
    <col min="771" max="771" width="9.75" style="1" customWidth="1"/>
    <col min="772" max="1024" width="10" style="1"/>
    <col min="1025" max="1025" width="51.125" style="1" customWidth="1"/>
    <col min="1026" max="1026" width="21.75" style="1" customWidth="1"/>
    <col min="1027" max="1027" width="9.75" style="1" customWidth="1"/>
    <col min="1028" max="1280" width="10" style="1"/>
    <col min="1281" max="1281" width="51.125" style="1" customWidth="1"/>
    <col min="1282" max="1282" width="21.75" style="1" customWidth="1"/>
    <col min="1283" max="1283" width="9.75" style="1" customWidth="1"/>
    <col min="1284" max="1536" width="10" style="1"/>
    <col min="1537" max="1537" width="51.125" style="1" customWidth="1"/>
    <col min="1538" max="1538" width="21.75" style="1" customWidth="1"/>
    <col min="1539" max="1539" width="9.75" style="1" customWidth="1"/>
    <col min="1540" max="1792" width="10" style="1"/>
    <col min="1793" max="1793" width="51.125" style="1" customWidth="1"/>
    <col min="1794" max="1794" width="21.75" style="1" customWidth="1"/>
    <col min="1795" max="1795" width="9.75" style="1" customWidth="1"/>
    <col min="1796" max="2048" width="10" style="1"/>
    <col min="2049" max="2049" width="51.125" style="1" customWidth="1"/>
    <col min="2050" max="2050" width="21.75" style="1" customWidth="1"/>
    <col min="2051" max="2051" width="9.75" style="1" customWidth="1"/>
    <col min="2052" max="2304" width="10" style="1"/>
    <col min="2305" max="2305" width="51.125" style="1" customWidth="1"/>
    <col min="2306" max="2306" width="21.75" style="1" customWidth="1"/>
    <col min="2307" max="2307" width="9.75" style="1" customWidth="1"/>
    <col min="2308" max="2560" width="10" style="1"/>
    <col min="2561" max="2561" width="51.125" style="1" customWidth="1"/>
    <col min="2562" max="2562" width="21.75" style="1" customWidth="1"/>
    <col min="2563" max="2563" width="9.75" style="1" customWidth="1"/>
    <col min="2564" max="2816" width="10" style="1"/>
    <col min="2817" max="2817" width="51.125" style="1" customWidth="1"/>
    <col min="2818" max="2818" width="21.75" style="1" customWidth="1"/>
    <col min="2819" max="2819" width="9.75" style="1" customWidth="1"/>
    <col min="2820" max="3072" width="10" style="1"/>
    <col min="3073" max="3073" width="51.125" style="1" customWidth="1"/>
    <col min="3074" max="3074" width="21.75" style="1" customWidth="1"/>
    <col min="3075" max="3075" width="9.75" style="1" customWidth="1"/>
    <col min="3076" max="3328" width="10" style="1"/>
    <col min="3329" max="3329" width="51.125" style="1" customWidth="1"/>
    <col min="3330" max="3330" width="21.75" style="1" customWidth="1"/>
    <col min="3331" max="3331" width="9.75" style="1" customWidth="1"/>
    <col min="3332" max="3584" width="10" style="1"/>
    <col min="3585" max="3585" width="51.125" style="1" customWidth="1"/>
    <col min="3586" max="3586" width="21.75" style="1" customWidth="1"/>
    <col min="3587" max="3587" width="9.75" style="1" customWidth="1"/>
    <col min="3588" max="3840" width="10" style="1"/>
    <col min="3841" max="3841" width="51.125" style="1" customWidth="1"/>
    <col min="3842" max="3842" width="21.75" style="1" customWidth="1"/>
    <col min="3843" max="3843" width="9.75" style="1" customWidth="1"/>
    <col min="3844" max="4096" width="10" style="1"/>
    <col min="4097" max="4097" width="51.125" style="1" customWidth="1"/>
    <col min="4098" max="4098" width="21.75" style="1" customWidth="1"/>
    <col min="4099" max="4099" width="9.75" style="1" customWidth="1"/>
    <col min="4100" max="4352" width="10" style="1"/>
    <col min="4353" max="4353" width="51.125" style="1" customWidth="1"/>
    <col min="4354" max="4354" width="21.75" style="1" customWidth="1"/>
    <col min="4355" max="4355" width="9.75" style="1" customWidth="1"/>
    <col min="4356" max="4608" width="10" style="1"/>
    <col min="4609" max="4609" width="51.125" style="1" customWidth="1"/>
    <col min="4610" max="4610" width="21.75" style="1" customWidth="1"/>
    <col min="4611" max="4611" width="9.75" style="1" customWidth="1"/>
    <col min="4612" max="4864" width="10" style="1"/>
    <col min="4865" max="4865" width="51.125" style="1" customWidth="1"/>
    <col min="4866" max="4866" width="21.75" style="1" customWidth="1"/>
    <col min="4867" max="4867" width="9.75" style="1" customWidth="1"/>
    <col min="4868" max="5120" width="10" style="1"/>
    <col min="5121" max="5121" width="51.125" style="1" customWidth="1"/>
    <col min="5122" max="5122" width="21.75" style="1" customWidth="1"/>
    <col min="5123" max="5123" width="9.75" style="1" customWidth="1"/>
    <col min="5124" max="5376" width="10" style="1"/>
    <col min="5377" max="5377" width="51.125" style="1" customWidth="1"/>
    <col min="5378" max="5378" width="21.75" style="1" customWidth="1"/>
    <col min="5379" max="5379" width="9.75" style="1" customWidth="1"/>
    <col min="5380" max="5632" width="10" style="1"/>
    <col min="5633" max="5633" width="51.125" style="1" customWidth="1"/>
    <col min="5634" max="5634" width="21.75" style="1" customWidth="1"/>
    <col min="5635" max="5635" width="9.75" style="1" customWidth="1"/>
    <col min="5636" max="5888" width="10" style="1"/>
    <col min="5889" max="5889" width="51.125" style="1" customWidth="1"/>
    <col min="5890" max="5890" width="21.75" style="1" customWidth="1"/>
    <col min="5891" max="5891" width="9.75" style="1" customWidth="1"/>
    <col min="5892" max="6144" width="10" style="1"/>
    <col min="6145" max="6145" width="51.125" style="1" customWidth="1"/>
    <col min="6146" max="6146" width="21.75" style="1" customWidth="1"/>
    <col min="6147" max="6147" width="9.75" style="1" customWidth="1"/>
    <col min="6148" max="6400" width="10" style="1"/>
    <col min="6401" max="6401" width="51.125" style="1" customWidth="1"/>
    <col min="6402" max="6402" width="21.75" style="1" customWidth="1"/>
    <col min="6403" max="6403" width="9.75" style="1" customWidth="1"/>
    <col min="6404" max="6656" width="10" style="1"/>
    <col min="6657" max="6657" width="51.125" style="1" customWidth="1"/>
    <col min="6658" max="6658" width="21.75" style="1" customWidth="1"/>
    <col min="6659" max="6659" width="9.75" style="1" customWidth="1"/>
    <col min="6660" max="6912" width="10" style="1"/>
    <col min="6913" max="6913" width="51.125" style="1" customWidth="1"/>
    <col min="6914" max="6914" width="21.75" style="1" customWidth="1"/>
    <col min="6915" max="6915" width="9.75" style="1" customWidth="1"/>
    <col min="6916" max="7168" width="10" style="1"/>
    <col min="7169" max="7169" width="51.125" style="1" customWidth="1"/>
    <col min="7170" max="7170" width="21.75" style="1" customWidth="1"/>
    <col min="7171" max="7171" width="9.75" style="1" customWidth="1"/>
    <col min="7172" max="7424" width="10" style="1"/>
    <col min="7425" max="7425" width="51.125" style="1" customWidth="1"/>
    <col min="7426" max="7426" width="21.75" style="1" customWidth="1"/>
    <col min="7427" max="7427" width="9.75" style="1" customWidth="1"/>
    <col min="7428" max="7680" width="10" style="1"/>
    <col min="7681" max="7681" width="51.125" style="1" customWidth="1"/>
    <col min="7682" max="7682" width="21.75" style="1" customWidth="1"/>
    <col min="7683" max="7683" width="9.75" style="1" customWidth="1"/>
    <col min="7684" max="7936" width="10" style="1"/>
    <col min="7937" max="7937" width="51.125" style="1" customWidth="1"/>
    <col min="7938" max="7938" width="21.75" style="1" customWidth="1"/>
    <col min="7939" max="7939" width="9.75" style="1" customWidth="1"/>
    <col min="7940" max="8192" width="10" style="1"/>
    <col min="8193" max="8193" width="51.125" style="1" customWidth="1"/>
    <col min="8194" max="8194" width="21.75" style="1" customWidth="1"/>
    <col min="8195" max="8195" width="9.75" style="1" customWidth="1"/>
    <col min="8196" max="8448" width="10" style="1"/>
    <col min="8449" max="8449" width="51.125" style="1" customWidth="1"/>
    <col min="8450" max="8450" width="21.75" style="1" customWidth="1"/>
    <col min="8451" max="8451" width="9.75" style="1" customWidth="1"/>
    <col min="8452" max="8704" width="10" style="1"/>
    <col min="8705" max="8705" width="51.125" style="1" customWidth="1"/>
    <col min="8706" max="8706" width="21.75" style="1" customWidth="1"/>
    <col min="8707" max="8707" width="9.75" style="1" customWidth="1"/>
    <col min="8708" max="8960" width="10" style="1"/>
    <col min="8961" max="8961" width="51.125" style="1" customWidth="1"/>
    <col min="8962" max="8962" width="21.75" style="1" customWidth="1"/>
    <col min="8963" max="8963" width="9.75" style="1" customWidth="1"/>
    <col min="8964" max="9216" width="10" style="1"/>
    <col min="9217" max="9217" width="51.125" style="1" customWidth="1"/>
    <col min="9218" max="9218" width="21.75" style="1" customWidth="1"/>
    <col min="9219" max="9219" width="9.75" style="1" customWidth="1"/>
    <col min="9220" max="9472" width="10" style="1"/>
    <col min="9473" max="9473" width="51.125" style="1" customWidth="1"/>
    <col min="9474" max="9474" width="21.75" style="1" customWidth="1"/>
    <col min="9475" max="9475" width="9.75" style="1" customWidth="1"/>
    <col min="9476" max="9728" width="10" style="1"/>
    <col min="9729" max="9729" width="51.125" style="1" customWidth="1"/>
    <col min="9730" max="9730" width="21.75" style="1" customWidth="1"/>
    <col min="9731" max="9731" width="9.75" style="1" customWidth="1"/>
    <col min="9732" max="9984" width="10" style="1"/>
    <col min="9985" max="9985" width="51.125" style="1" customWidth="1"/>
    <col min="9986" max="9986" width="21.75" style="1" customWidth="1"/>
    <col min="9987" max="9987" width="9.75" style="1" customWidth="1"/>
    <col min="9988" max="10240" width="10" style="1"/>
    <col min="10241" max="10241" width="51.125" style="1" customWidth="1"/>
    <col min="10242" max="10242" width="21.75" style="1" customWidth="1"/>
    <col min="10243" max="10243" width="9.75" style="1" customWidth="1"/>
    <col min="10244" max="10496" width="10" style="1"/>
    <col min="10497" max="10497" width="51.125" style="1" customWidth="1"/>
    <col min="10498" max="10498" width="21.75" style="1" customWidth="1"/>
    <col min="10499" max="10499" width="9.75" style="1" customWidth="1"/>
    <col min="10500" max="10752" width="10" style="1"/>
    <col min="10753" max="10753" width="51.125" style="1" customWidth="1"/>
    <col min="10754" max="10754" width="21.75" style="1" customWidth="1"/>
    <col min="10755" max="10755" width="9.75" style="1" customWidth="1"/>
    <col min="10756" max="11008" width="10" style="1"/>
    <col min="11009" max="11009" width="51.125" style="1" customWidth="1"/>
    <col min="11010" max="11010" width="21.75" style="1" customWidth="1"/>
    <col min="11011" max="11011" width="9.75" style="1" customWidth="1"/>
    <col min="11012" max="11264" width="10" style="1"/>
    <col min="11265" max="11265" width="51.125" style="1" customWidth="1"/>
    <col min="11266" max="11266" width="21.75" style="1" customWidth="1"/>
    <col min="11267" max="11267" width="9.75" style="1" customWidth="1"/>
    <col min="11268" max="11520" width="10" style="1"/>
    <col min="11521" max="11521" width="51.125" style="1" customWidth="1"/>
    <col min="11522" max="11522" width="21.75" style="1" customWidth="1"/>
    <col min="11523" max="11523" width="9.75" style="1" customWidth="1"/>
    <col min="11524" max="11776" width="10" style="1"/>
    <col min="11777" max="11777" width="51.125" style="1" customWidth="1"/>
    <col min="11778" max="11778" width="21.75" style="1" customWidth="1"/>
    <col min="11779" max="11779" width="9.75" style="1" customWidth="1"/>
    <col min="11780" max="12032" width="10" style="1"/>
    <col min="12033" max="12033" width="51.125" style="1" customWidth="1"/>
    <col min="12034" max="12034" width="21.75" style="1" customWidth="1"/>
    <col min="12035" max="12035" width="9.75" style="1" customWidth="1"/>
    <col min="12036" max="12288" width="10" style="1"/>
    <col min="12289" max="12289" width="51.125" style="1" customWidth="1"/>
    <col min="12290" max="12290" width="21.75" style="1" customWidth="1"/>
    <col min="12291" max="12291" width="9.75" style="1" customWidth="1"/>
    <col min="12292" max="12544" width="10" style="1"/>
    <col min="12545" max="12545" width="51.125" style="1" customWidth="1"/>
    <col min="12546" max="12546" width="21.75" style="1" customWidth="1"/>
    <col min="12547" max="12547" width="9.75" style="1" customWidth="1"/>
    <col min="12548" max="12800" width="10" style="1"/>
    <col min="12801" max="12801" width="51.125" style="1" customWidth="1"/>
    <col min="12802" max="12802" width="21.75" style="1" customWidth="1"/>
    <col min="12803" max="12803" width="9.75" style="1" customWidth="1"/>
    <col min="12804" max="13056" width="10" style="1"/>
    <col min="13057" max="13057" width="51.125" style="1" customWidth="1"/>
    <col min="13058" max="13058" width="21.75" style="1" customWidth="1"/>
    <col min="13059" max="13059" width="9.75" style="1" customWidth="1"/>
    <col min="13060" max="13312" width="10" style="1"/>
    <col min="13313" max="13313" width="51.125" style="1" customWidth="1"/>
    <col min="13314" max="13314" width="21.75" style="1" customWidth="1"/>
    <col min="13315" max="13315" width="9.75" style="1" customWidth="1"/>
    <col min="13316" max="13568" width="10" style="1"/>
    <col min="13569" max="13569" width="51.125" style="1" customWidth="1"/>
    <col min="13570" max="13570" width="21.75" style="1" customWidth="1"/>
    <col min="13571" max="13571" width="9.75" style="1" customWidth="1"/>
    <col min="13572" max="13824" width="10" style="1"/>
    <col min="13825" max="13825" width="51.125" style="1" customWidth="1"/>
    <col min="13826" max="13826" width="21.75" style="1" customWidth="1"/>
    <col min="13827" max="13827" width="9.75" style="1" customWidth="1"/>
    <col min="13828" max="14080" width="10" style="1"/>
    <col min="14081" max="14081" width="51.125" style="1" customWidth="1"/>
    <col min="14082" max="14082" width="21.75" style="1" customWidth="1"/>
    <col min="14083" max="14083" width="9.75" style="1" customWidth="1"/>
    <col min="14084" max="14336" width="10" style="1"/>
    <col min="14337" max="14337" width="51.125" style="1" customWidth="1"/>
    <col min="14338" max="14338" width="21.75" style="1" customWidth="1"/>
    <col min="14339" max="14339" width="9.75" style="1" customWidth="1"/>
    <col min="14340" max="14592" width="10" style="1"/>
    <col min="14593" max="14593" width="51.125" style="1" customWidth="1"/>
    <col min="14594" max="14594" width="21.75" style="1" customWidth="1"/>
    <col min="14595" max="14595" width="9.75" style="1" customWidth="1"/>
    <col min="14596" max="14848" width="10" style="1"/>
    <col min="14849" max="14849" width="51.125" style="1" customWidth="1"/>
    <col min="14850" max="14850" width="21.75" style="1" customWidth="1"/>
    <col min="14851" max="14851" width="9.75" style="1" customWidth="1"/>
    <col min="14852" max="15104" width="10" style="1"/>
    <col min="15105" max="15105" width="51.125" style="1" customWidth="1"/>
    <col min="15106" max="15106" width="21.75" style="1" customWidth="1"/>
    <col min="15107" max="15107" width="9.75" style="1" customWidth="1"/>
    <col min="15108" max="15360" width="10" style="1"/>
    <col min="15361" max="15361" width="51.125" style="1" customWidth="1"/>
    <col min="15362" max="15362" width="21.75" style="1" customWidth="1"/>
    <col min="15363" max="15363" width="9.75" style="1" customWidth="1"/>
    <col min="15364" max="15616" width="10" style="1"/>
    <col min="15617" max="15617" width="51.125" style="1" customWidth="1"/>
    <col min="15618" max="15618" width="21.75" style="1" customWidth="1"/>
    <col min="15619" max="15619" width="9.75" style="1" customWidth="1"/>
    <col min="15620" max="15872" width="10" style="1"/>
    <col min="15873" max="15873" width="51.125" style="1" customWidth="1"/>
    <col min="15874" max="15874" width="21.75" style="1" customWidth="1"/>
    <col min="15875" max="15875" width="9.75" style="1" customWidth="1"/>
    <col min="15876" max="16128" width="10" style="1"/>
    <col min="16129" max="16129" width="51.125" style="1" customWidth="1"/>
    <col min="16130" max="16130" width="21.75" style="1" customWidth="1"/>
    <col min="16131" max="16131" width="9.75" style="1" customWidth="1"/>
    <col min="16132" max="16384" width="10" style="1"/>
  </cols>
  <sheetData>
    <row r="1" ht="20.25" customHeight="1" spans="1:3">
      <c r="A1" s="2" t="s">
        <v>866</v>
      </c>
    </row>
    <row r="2" ht="28.7" customHeight="1" spans="1:3">
      <c r="A2" s="15" t="s">
        <v>867</v>
      </c>
      <c r="B2" s="15"/>
      <c r="C2" s="15"/>
    </row>
    <row r="3" ht="20.25" customHeight="1" spans="1:3">
      <c r="A3" s="16"/>
      <c r="B3" s="4"/>
      <c r="C3" s="4" t="s">
        <v>844</v>
      </c>
    </row>
    <row r="4" ht="33.75" customHeight="1" spans="1:3">
      <c r="A4" s="5" t="s">
        <v>521</v>
      </c>
      <c r="B4" s="5" t="s">
        <v>858</v>
      </c>
      <c r="C4" s="5" t="s">
        <v>859</v>
      </c>
    </row>
    <row r="5" ht="33.75" customHeight="1" spans="1:3">
      <c r="A5" s="17" t="s">
        <v>868</v>
      </c>
      <c r="B5" s="18"/>
      <c r="C5" s="19">
        <v>151.3888</v>
      </c>
    </row>
    <row r="6" ht="33.75" customHeight="1" spans="1:3">
      <c r="A6" s="17" t="s">
        <v>869</v>
      </c>
      <c r="B6" s="18"/>
      <c r="C6" s="20">
        <v>88.6</v>
      </c>
    </row>
    <row r="7" ht="33.75" customHeight="1" spans="1:3">
      <c r="A7" s="17" t="s">
        <v>870</v>
      </c>
      <c r="B7" s="21"/>
      <c r="C7" s="22">
        <v>3.47</v>
      </c>
    </row>
    <row r="8" ht="33.75" customHeight="1" spans="1:3">
      <c r="A8" s="17" t="s">
        <v>871</v>
      </c>
      <c r="B8" s="21"/>
      <c r="C8" s="23">
        <v>236.5244</v>
      </c>
    </row>
    <row r="9" ht="33.75" customHeight="1" spans="1:3">
      <c r="A9" s="17" t="s">
        <v>872</v>
      </c>
      <c r="B9" s="21"/>
      <c r="C9" s="22">
        <v>239.1619</v>
      </c>
    </row>
    <row r="10" ht="33.75" customHeight="1" spans="1:3">
      <c r="A10" s="17" t="s">
        <v>873</v>
      </c>
      <c r="B10" s="18"/>
      <c r="C10" s="24">
        <v>0</v>
      </c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2"/>
  <sheetViews>
    <sheetView showZeros="0" workbookViewId="0">
      <selection activeCell="K19" sqref="K19"/>
    </sheetView>
  </sheetViews>
  <sheetFormatPr defaultColWidth="9.08333333333333" defaultRowHeight="14.25"/>
  <cols>
    <col min="1" max="1" width="35.1333333333333" style="177" customWidth="1"/>
    <col min="2" max="2" width="12.6833333333333" style="177" customWidth="1"/>
    <col min="3" max="3" width="13.25" style="177" hidden="1" customWidth="1"/>
    <col min="4" max="4" width="14.6416666666667" style="177" customWidth="1"/>
    <col min="5" max="5" width="13.25" style="177" hidden="1" customWidth="1"/>
    <col min="6" max="6" width="19.875" style="177" customWidth="1"/>
    <col min="7" max="7" width="9" style="177"/>
    <col min="8" max="8" width="9" style="177" hidden="1" customWidth="1"/>
    <col min="9" max="25" width="9" style="177"/>
    <col min="26" max="16384" width="9.08333333333333" style="177"/>
  </cols>
  <sheetData>
    <row r="1" ht="21" customHeight="1" spans="1:8 16378:16383">
      <c r="A1" s="328" t="s">
        <v>27</v>
      </c>
      <c r="B1" s="329"/>
      <c r="C1" s="329"/>
    </row>
    <row r="2" ht="18" customHeight="1" spans="1:8 16378:16383">
      <c r="A2" s="316" t="s">
        <v>28</v>
      </c>
      <c r="B2" s="316"/>
      <c r="C2" s="316"/>
      <c r="D2" s="316"/>
      <c r="E2" s="316"/>
      <c r="F2" s="316"/>
    </row>
    <row r="3" ht="15" customHeight="1" spans="1:8 16378:16383">
      <c r="A3" s="330"/>
      <c r="B3" s="329"/>
      <c r="C3" s="329"/>
      <c r="F3" s="331" t="s">
        <v>29</v>
      </c>
    </row>
    <row r="4" s="175" customFormat="1" ht="41" customHeight="1" spans="1:8 16378:16383">
      <c r="A4" s="332" t="s">
        <v>30</v>
      </c>
      <c r="B4" s="107" t="s">
        <v>31</v>
      </c>
      <c r="C4" s="188" t="s">
        <v>32</v>
      </c>
      <c r="D4" s="107" t="s">
        <v>33</v>
      </c>
      <c r="E4" s="44" t="s">
        <v>34</v>
      </c>
      <c r="F4" s="107" t="s">
        <v>35</v>
      </c>
    </row>
    <row r="5" s="175" customFormat="1" ht="21" customHeight="1" spans="1:8 16378:16383">
      <c r="A5" s="333" t="s">
        <v>36</v>
      </c>
      <c r="B5" s="334">
        <f>B6+B33</f>
        <v>468300</v>
      </c>
      <c r="C5" s="334">
        <f>C6+C33</f>
        <v>809300</v>
      </c>
      <c r="D5" s="334">
        <f>D6+D33</f>
        <v>456750</v>
      </c>
      <c r="E5" s="334">
        <f>E6+E33</f>
        <v>791000</v>
      </c>
      <c r="F5" s="335">
        <f t="shared" ref="F5:F8" si="0">B5/D5*100</f>
        <v>102.528735632184</v>
      </c>
      <c r="H5" s="175" t="s">
        <v>37</v>
      </c>
    </row>
    <row r="6" s="175" customFormat="1" ht="21" customHeight="1" spans="1:8 16378:16383">
      <c r="A6" s="336" t="s">
        <v>38</v>
      </c>
      <c r="B6" s="334">
        <f>B7+B24</f>
        <v>346000</v>
      </c>
      <c r="C6" s="334">
        <f>C7+C24</f>
        <v>543300</v>
      </c>
      <c r="D6" s="334">
        <f>D7+D24</f>
        <v>337450</v>
      </c>
      <c r="E6" s="334">
        <f>E7+E24</f>
        <v>530000</v>
      </c>
      <c r="F6" s="335">
        <f t="shared" si="0"/>
        <v>102.533708697585</v>
      </c>
    </row>
    <row r="7" ht="21" customHeight="1" spans="1:8 16378:16383">
      <c r="A7" s="337" t="s">
        <v>39</v>
      </c>
      <c r="B7" s="334">
        <f>SUM(B8:B23)</f>
        <v>211400</v>
      </c>
      <c r="C7" s="334">
        <f t="shared" ref="C7:H7" si="1">SUM(C8:C23)</f>
        <v>390300</v>
      </c>
      <c r="D7" s="334">
        <f t="shared" si="1"/>
        <v>205450</v>
      </c>
      <c r="E7" s="334">
        <f t="shared" si="1"/>
        <v>380000</v>
      </c>
      <c r="F7" s="335">
        <f t="shared" si="0"/>
        <v>102.896081771721</v>
      </c>
      <c r="H7" s="177">
        <f t="shared" si="1"/>
        <v>366333</v>
      </c>
    </row>
    <row r="8" ht="21" customHeight="1" spans="1:8 16378:16383">
      <c r="A8" s="338" t="s">
        <v>40</v>
      </c>
      <c r="B8" s="339">
        <f>C8*0.5</f>
        <v>85350</v>
      </c>
      <c r="C8" s="339">
        <f>169000+1700</f>
        <v>170700</v>
      </c>
      <c r="D8" s="339">
        <f>E8*0.5</f>
        <v>79000</v>
      </c>
      <c r="E8" s="339">
        <v>158000</v>
      </c>
      <c r="F8" s="335">
        <f t="shared" si="0"/>
        <v>108.037974683544</v>
      </c>
      <c r="H8" s="177">
        <v>174250</v>
      </c>
      <c r="XEX8"/>
      <c r="XEY8"/>
      <c r="XEZ8"/>
      <c r="XFA8"/>
      <c r="XFB8"/>
      <c r="XFC8"/>
    </row>
    <row r="9" ht="21" customHeight="1" spans="1:8 16378:16383">
      <c r="A9" s="338" t="s">
        <v>41</v>
      </c>
      <c r="B9" s="339"/>
      <c r="C9" s="339"/>
      <c r="D9" s="339"/>
      <c r="E9" s="339"/>
      <c r="F9" s="335"/>
      <c r="XEX9"/>
      <c r="XEY9"/>
      <c r="XEZ9"/>
      <c r="XFA9"/>
      <c r="XFB9"/>
      <c r="XFC9"/>
    </row>
    <row r="10" ht="21" customHeight="1" spans="1:8 16378:16383">
      <c r="A10" s="338" t="s">
        <v>42</v>
      </c>
      <c r="B10" s="339">
        <f>C10*0.5</f>
        <v>22500</v>
      </c>
      <c r="C10" s="339">
        <v>45000</v>
      </c>
      <c r="D10" s="339">
        <f>E10*0.5</f>
        <v>26500</v>
      </c>
      <c r="E10" s="339">
        <v>53000</v>
      </c>
      <c r="F10" s="335">
        <f t="shared" ref="F10:F18" si="2">B10/D10*100</f>
        <v>84.9056603773585</v>
      </c>
      <c r="H10" s="177">
        <v>36000</v>
      </c>
      <c r="XEX10"/>
      <c r="XEY10"/>
      <c r="XEZ10"/>
      <c r="XFA10"/>
      <c r="XFB10"/>
      <c r="XFC10"/>
    </row>
    <row r="11" ht="21" customHeight="1" spans="1:8 16378:16383">
      <c r="A11" s="338" t="s">
        <v>43</v>
      </c>
      <c r="B11" s="339"/>
      <c r="C11" s="339"/>
      <c r="D11" s="339"/>
      <c r="E11" s="339"/>
      <c r="F11" s="335"/>
      <c r="XEX11"/>
      <c r="XEY11"/>
      <c r="XEZ11"/>
      <c r="XFA11"/>
      <c r="XFB11"/>
      <c r="XFC11"/>
    </row>
    <row r="12" ht="21" customHeight="1" spans="1:8 16378:16383">
      <c r="A12" s="338" t="s">
        <v>44</v>
      </c>
      <c r="B12" s="339"/>
      <c r="C12" s="339">
        <v>13000</v>
      </c>
      <c r="D12" s="339"/>
      <c r="E12" s="339">
        <v>13000</v>
      </c>
      <c r="F12" s="335"/>
      <c r="H12" s="177">
        <v>10400</v>
      </c>
      <c r="XEX12"/>
      <c r="XEY12"/>
      <c r="XEZ12"/>
      <c r="XFA12"/>
      <c r="XFB12"/>
      <c r="XFC12"/>
    </row>
    <row r="13" ht="21" customHeight="1" spans="1:8 16378:16383">
      <c r="A13" s="338" t="s">
        <v>45</v>
      </c>
      <c r="B13" s="339">
        <v>1600</v>
      </c>
      <c r="C13" s="339">
        <v>1600</v>
      </c>
      <c r="D13" s="339">
        <v>1500</v>
      </c>
      <c r="E13" s="339">
        <v>1500</v>
      </c>
      <c r="F13" s="335">
        <f t="shared" si="2"/>
        <v>106.666666666667</v>
      </c>
      <c r="H13" s="177">
        <v>550</v>
      </c>
      <c r="XEX13"/>
      <c r="XEY13"/>
      <c r="XEZ13"/>
      <c r="XFA13"/>
      <c r="XFB13"/>
      <c r="XFC13"/>
    </row>
    <row r="14" ht="21" customHeight="1" spans="1:8 16378:16383">
      <c r="A14" s="338" t="s">
        <v>46</v>
      </c>
      <c r="B14" s="339">
        <f>C14*0.5</f>
        <v>10000</v>
      </c>
      <c r="C14" s="339">
        <v>20000</v>
      </c>
      <c r="D14" s="339">
        <f>E14*0.5</f>
        <v>9000</v>
      </c>
      <c r="E14" s="339">
        <v>18000</v>
      </c>
      <c r="F14" s="335">
        <f t="shared" si="2"/>
        <v>111.111111111111</v>
      </c>
      <c r="H14" s="177">
        <v>20000</v>
      </c>
      <c r="XEX14"/>
      <c r="XEY14"/>
      <c r="XEZ14"/>
      <c r="XFA14"/>
      <c r="XFB14"/>
      <c r="XFC14"/>
    </row>
    <row r="15" ht="21" customHeight="1" spans="1:8 16378:16383">
      <c r="A15" s="338" t="s">
        <v>47</v>
      </c>
      <c r="B15" s="339">
        <v>46000</v>
      </c>
      <c r="C15" s="339">
        <f>45000+1000</f>
        <v>46000</v>
      </c>
      <c r="D15" s="339">
        <v>45000</v>
      </c>
      <c r="E15" s="339">
        <v>45000</v>
      </c>
      <c r="F15" s="335">
        <f t="shared" si="2"/>
        <v>102.222222222222</v>
      </c>
      <c r="H15" s="177">
        <v>38000</v>
      </c>
      <c r="XEX15"/>
      <c r="XEY15"/>
      <c r="XEZ15"/>
      <c r="XFA15"/>
      <c r="XFB15"/>
      <c r="XFC15"/>
    </row>
    <row r="16" ht="21" customHeight="1" spans="1:8 16378:16383">
      <c r="A16" s="338" t="s">
        <v>48</v>
      </c>
      <c r="B16" s="339">
        <v>25000</v>
      </c>
      <c r="C16" s="339">
        <v>25000</v>
      </c>
      <c r="D16" s="339">
        <v>25000</v>
      </c>
      <c r="E16" s="339">
        <v>25000</v>
      </c>
      <c r="F16" s="335">
        <f t="shared" si="2"/>
        <v>100</v>
      </c>
      <c r="H16" s="177">
        <v>24000</v>
      </c>
      <c r="XEX16"/>
      <c r="XEY16"/>
      <c r="XEZ16"/>
      <c r="XFA16"/>
      <c r="XFB16"/>
      <c r="XFC16"/>
    </row>
    <row r="17" ht="21" customHeight="1" spans="1:8 16378:16383">
      <c r="A17" s="338" t="s">
        <v>49</v>
      </c>
      <c r="B17" s="339">
        <v>10000</v>
      </c>
      <c r="C17" s="339">
        <v>10000</v>
      </c>
      <c r="D17" s="339">
        <v>8500</v>
      </c>
      <c r="E17" s="339">
        <v>8500</v>
      </c>
      <c r="F17" s="335">
        <f t="shared" si="2"/>
        <v>117.647058823529</v>
      </c>
      <c r="H17" s="177">
        <v>7700</v>
      </c>
      <c r="XEX17"/>
      <c r="XEY17"/>
      <c r="XEZ17"/>
      <c r="XFA17"/>
      <c r="XFB17"/>
      <c r="XFC17"/>
    </row>
    <row r="18" ht="21" customHeight="1" spans="1:8 16378:16383">
      <c r="A18" s="338" t="s">
        <v>50</v>
      </c>
      <c r="B18" s="339">
        <f>C18*0.35</f>
        <v>9450</v>
      </c>
      <c r="C18" s="339">
        <v>27000</v>
      </c>
      <c r="D18" s="339">
        <f>E18*0.35</f>
        <v>9450</v>
      </c>
      <c r="E18" s="339">
        <v>27000</v>
      </c>
      <c r="F18" s="335">
        <f t="shared" si="2"/>
        <v>100</v>
      </c>
      <c r="H18" s="177">
        <v>20000</v>
      </c>
      <c r="XEX18"/>
      <c r="XEY18"/>
      <c r="XEZ18"/>
      <c r="XFA18"/>
      <c r="XFB18"/>
      <c r="XFC18"/>
    </row>
    <row r="19" ht="21" customHeight="1" spans="1:8 16378:16383">
      <c r="A19" s="338" t="s">
        <v>51</v>
      </c>
      <c r="B19" s="339"/>
      <c r="C19" s="339">
        <v>3500</v>
      </c>
      <c r="D19" s="339"/>
      <c r="E19" s="339">
        <v>3500</v>
      </c>
      <c r="F19" s="335"/>
      <c r="H19" s="177">
        <v>3333</v>
      </c>
      <c r="XEX19"/>
      <c r="XEY19"/>
      <c r="XEZ19"/>
      <c r="XFA19"/>
      <c r="XFB19"/>
      <c r="XFC19"/>
    </row>
    <row r="20" ht="21" customHeight="1" spans="1:8 16378:16383">
      <c r="A20" s="338" t="s">
        <v>52</v>
      </c>
      <c r="B20" s="339"/>
      <c r="C20" s="339">
        <v>7000</v>
      </c>
      <c r="D20" s="339"/>
      <c r="E20" s="339">
        <v>6000</v>
      </c>
      <c r="F20" s="335"/>
      <c r="H20" s="177">
        <v>1800</v>
      </c>
      <c r="XEX20"/>
      <c r="XEY20"/>
      <c r="XEZ20"/>
      <c r="XFA20"/>
      <c r="XFB20"/>
      <c r="XFC20"/>
    </row>
    <row r="21" ht="21" customHeight="1" spans="1:8 16378:16383">
      <c r="A21" s="338" t="s">
        <v>53</v>
      </c>
      <c r="B21" s="339"/>
      <c r="C21" s="339">
        <v>20000</v>
      </c>
      <c r="D21" s="339"/>
      <c r="E21" s="339">
        <v>20000</v>
      </c>
      <c r="F21" s="335"/>
      <c r="H21" s="177">
        <v>30000</v>
      </c>
      <c r="XEX21"/>
      <c r="XEY21"/>
      <c r="XEZ21"/>
      <c r="XFA21"/>
      <c r="XFB21"/>
      <c r="XFC21"/>
    </row>
    <row r="22" ht="21" customHeight="1" spans="1:8 16378:16383">
      <c r="A22" s="338" t="s">
        <v>54</v>
      </c>
      <c r="B22" s="339"/>
      <c r="C22" s="339"/>
      <c r="D22" s="339"/>
      <c r="E22" s="339"/>
      <c r="F22" s="335"/>
      <c r="XEX22"/>
      <c r="XEY22"/>
      <c r="XEZ22"/>
      <c r="XFA22"/>
      <c r="XFB22"/>
      <c r="XFC22"/>
    </row>
    <row r="23" ht="21" customHeight="1" spans="1:8 16378:16383">
      <c r="A23" s="340" t="s">
        <v>55</v>
      </c>
      <c r="B23" s="339">
        <v>1500</v>
      </c>
      <c r="C23" s="339">
        <v>1500</v>
      </c>
      <c r="D23" s="339">
        <v>1500</v>
      </c>
      <c r="E23" s="339">
        <v>1500</v>
      </c>
      <c r="F23" s="335">
        <f t="shared" ref="F23:F27" si="3">B23/D23*100</f>
        <v>100</v>
      </c>
      <c r="H23" s="177">
        <v>300</v>
      </c>
      <c r="XEX23"/>
      <c r="XEY23"/>
      <c r="XEZ23"/>
      <c r="XFA23"/>
      <c r="XFB23"/>
      <c r="XFC23"/>
    </row>
    <row r="24" ht="21" customHeight="1" spans="1:8 16378:16383">
      <c r="A24" s="337" t="s">
        <v>56</v>
      </c>
      <c r="B24" s="334">
        <f>SUM(B25:B32)</f>
        <v>134600</v>
      </c>
      <c r="C24" s="334">
        <f>SUM(C25:C32)</f>
        <v>153000</v>
      </c>
      <c r="D24" s="334">
        <f>SUM(D25:D32)</f>
        <v>132000</v>
      </c>
      <c r="E24" s="334">
        <f>SUM(E25:E32)</f>
        <v>150000</v>
      </c>
      <c r="F24" s="335">
        <f t="shared" si="3"/>
        <v>101.969696969697</v>
      </c>
    </row>
    <row r="25" ht="21" customHeight="1" spans="1:8 16378:16383">
      <c r="A25" s="338" t="s">
        <v>57</v>
      </c>
      <c r="B25" s="339">
        <v>31600</v>
      </c>
      <c r="C25" s="339">
        <v>50000</v>
      </c>
      <c r="D25" s="339">
        <v>34000</v>
      </c>
      <c r="E25" s="339">
        <v>52000</v>
      </c>
      <c r="F25" s="335">
        <f t="shared" si="3"/>
        <v>92.9411764705882</v>
      </c>
      <c r="XEX25"/>
      <c r="XEY25"/>
      <c r="XEZ25"/>
      <c r="XFA25"/>
      <c r="XFB25"/>
      <c r="XFC25"/>
    </row>
    <row r="26" ht="21" customHeight="1" spans="1:8 16378:16383">
      <c r="A26" s="338" t="s">
        <v>58</v>
      </c>
      <c r="B26" s="339">
        <v>5000</v>
      </c>
      <c r="C26" s="339">
        <v>5000</v>
      </c>
      <c r="D26" s="339">
        <v>5000</v>
      </c>
      <c r="E26" s="339">
        <v>5000</v>
      </c>
      <c r="F26" s="335">
        <f t="shared" si="3"/>
        <v>100</v>
      </c>
      <c r="XEX26"/>
      <c r="XEY26"/>
      <c r="XEZ26"/>
      <c r="XFA26"/>
      <c r="XFB26"/>
      <c r="XFC26"/>
    </row>
    <row r="27" ht="21" customHeight="1" spans="1:8 16378:16383">
      <c r="A27" s="338" t="s">
        <v>59</v>
      </c>
      <c r="B27" s="339">
        <v>7000</v>
      </c>
      <c r="C27" s="339">
        <v>7000</v>
      </c>
      <c r="D27" s="339">
        <v>9000</v>
      </c>
      <c r="E27" s="339">
        <v>9000</v>
      </c>
      <c r="F27" s="335">
        <f t="shared" si="3"/>
        <v>77.7777777777778</v>
      </c>
      <c r="XEX27"/>
      <c r="XEY27"/>
      <c r="XEZ27"/>
      <c r="XFA27"/>
      <c r="XFB27"/>
      <c r="XFC27"/>
    </row>
    <row r="28" ht="21" customHeight="1" spans="1:8 16378:16383">
      <c r="A28" s="341" t="s">
        <v>60</v>
      </c>
      <c r="B28" s="342"/>
      <c r="C28" s="339"/>
      <c r="D28" s="339"/>
      <c r="E28" s="339"/>
      <c r="F28" s="335"/>
      <c r="XEX28"/>
      <c r="XEY28"/>
      <c r="XEZ28"/>
      <c r="XFA28"/>
      <c r="XFB28"/>
      <c r="XFC28"/>
    </row>
    <row r="29" ht="21" customHeight="1" spans="1:8 16378:16383">
      <c r="A29" s="338" t="s">
        <v>61</v>
      </c>
      <c r="B29" s="339">
        <v>90000</v>
      </c>
      <c r="C29" s="339">
        <v>90000</v>
      </c>
      <c r="D29" s="339">
        <v>83000</v>
      </c>
      <c r="E29" s="339">
        <v>83000</v>
      </c>
      <c r="F29" s="335">
        <f t="shared" ref="F29:F36" si="4">B29/D29*100</f>
        <v>108.433734939759</v>
      </c>
      <c r="XEX29"/>
      <c r="XEY29"/>
      <c r="XEZ29"/>
      <c r="XFA29"/>
      <c r="XFB29"/>
      <c r="XFC29"/>
    </row>
    <row r="30" ht="21" customHeight="1" spans="1:8 16378:16383">
      <c r="A30" s="338" t="s">
        <v>62</v>
      </c>
      <c r="B30" s="339"/>
      <c r="C30" s="339"/>
      <c r="D30" s="339"/>
      <c r="E30" s="339"/>
      <c r="F30" s="335"/>
      <c r="XEX30"/>
      <c r="XEY30"/>
      <c r="XEZ30"/>
      <c r="XFA30"/>
      <c r="XFB30"/>
      <c r="XFC30"/>
    </row>
    <row r="31" ht="21" customHeight="1" spans="1:8 16378:16383">
      <c r="A31" s="338" t="s">
        <v>63</v>
      </c>
      <c r="B31" s="339">
        <v>1000</v>
      </c>
      <c r="C31" s="339">
        <v>1000</v>
      </c>
      <c r="D31" s="339">
        <v>1000</v>
      </c>
      <c r="E31" s="339">
        <v>1000</v>
      </c>
      <c r="F31" s="335">
        <f t="shared" si="4"/>
        <v>100</v>
      </c>
      <c r="XEX31"/>
      <c r="XEY31"/>
      <c r="XEZ31"/>
      <c r="XFA31"/>
      <c r="XFB31"/>
      <c r="XFC31"/>
    </row>
    <row r="32" ht="21" customHeight="1" spans="1:8 16378:16383">
      <c r="A32" s="338" t="s">
        <v>64</v>
      </c>
      <c r="B32" s="339"/>
      <c r="C32" s="339"/>
      <c r="D32" s="339"/>
      <c r="E32" s="339"/>
      <c r="F32" s="335"/>
      <c r="XEX32"/>
      <c r="XEY32"/>
      <c r="XEZ32"/>
      <c r="XFA32"/>
      <c r="XFB32"/>
      <c r="XFC32"/>
    </row>
    <row r="33" ht="21" customHeight="1" spans="1:10">
      <c r="A33" s="337" t="s">
        <v>65</v>
      </c>
      <c r="B33" s="334">
        <f>118250+1750+1000+700+600</f>
        <v>122300</v>
      </c>
      <c r="C33" s="334">
        <v>266000</v>
      </c>
      <c r="D33" s="334">
        <v>119300</v>
      </c>
      <c r="E33" s="334">
        <v>261000</v>
      </c>
      <c r="F33" s="335">
        <f t="shared" si="4"/>
        <v>102.514668901928</v>
      </c>
    </row>
    <row r="34" ht="21" customHeight="1" spans="1:10">
      <c r="A34" s="343" t="s">
        <v>66</v>
      </c>
      <c r="B34" s="334">
        <f>B35+B40+B41+B42+B45+B46</f>
        <v>243997</v>
      </c>
      <c r="C34" s="334">
        <f>C35+C40+C41+C42+C45+C46</f>
        <v>0</v>
      </c>
      <c r="D34" s="334">
        <f>D35+D40+D41+D42+D45+D46</f>
        <v>382623</v>
      </c>
      <c r="E34" s="334">
        <f>E35+E40+E41+E42+E45+E46</f>
        <v>0</v>
      </c>
      <c r="F34" s="335">
        <f t="shared" si="4"/>
        <v>63.7695590698939</v>
      </c>
    </row>
    <row r="35" ht="21" customHeight="1" spans="1:10">
      <c r="A35" s="344" t="s">
        <v>67</v>
      </c>
      <c r="B35" s="339">
        <f>+B36</f>
        <v>230146</v>
      </c>
      <c r="C35" s="339">
        <f>+C36</f>
        <v>0</v>
      </c>
      <c r="D35" s="339">
        <f>+D36</f>
        <v>258203</v>
      </c>
      <c r="E35" s="339">
        <f>+E36</f>
        <v>0</v>
      </c>
      <c r="F35" s="345">
        <f t="shared" si="4"/>
        <v>89.1337436048381</v>
      </c>
    </row>
    <row r="36" ht="21" customHeight="1" spans="1:10">
      <c r="A36" s="346" t="s">
        <v>68</v>
      </c>
      <c r="B36" s="339">
        <f>SUM(B37:B39)</f>
        <v>230146</v>
      </c>
      <c r="C36" s="339">
        <f>SUM(C37:C39)</f>
        <v>0</v>
      </c>
      <c r="D36" s="339">
        <f>SUM(D37:D39)</f>
        <v>258203</v>
      </c>
      <c r="E36" s="339">
        <f>SUM(E37:E39)</f>
        <v>0</v>
      </c>
      <c r="F36" s="345">
        <f t="shared" si="4"/>
        <v>89.1337436048381</v>
      </c>
    </row>
    <row r="37" ht="21" customHeight="1" spans="1:10">
      <c r="A37" s="346" t="s">
        <v>69</v>
      </c>
      <c r="B37" s="339">
        <v>35000</v>
      </c>
      <c r="C37" s="339"/>
      <c r="D37" s="339"/>
      <c r="E37" s="339"/>
      <c r="F37" s="345"/>
    </row>
    <row r="38" ht="21" customHeight="1" spans="1:10">
      <c r="A38" s="346" t="s">
        <v>70</v>
      </c>
      <c r="B38" s="339">
        <v>125482</v>
      </c>
      <c r="C38" s="339"/>
      <c r="D38" s="339">
        <v>192550</v>
      </c>
      <c r="E38" s="339"/>
      <c r="F38" s="345">
        <f t="shared" ref="F38:F40" si="5">B38/D38*100</f>
        <v>65.1685276551545</v>
      </c>
      <c r="J38" s="347"/>
    </row>
    <row r="39" ht="21" customHeight="1" spans="1:10">
      <c r="A39" s="346" t="s">
        <v>71</v>
      </c>
      <c r="B39" s="339">
        <f>65221+329+4114</f>
        <v>69664</v>
      </c>
      <c r="C39" s="339"/>
      <c r="D39" s="339">
        <v>65653</v>
      </c>
      <c r="E39" s="339"/>
      <c r="F39" s="345">
        <f t="shared" si="5"/>
        <v>106.109393325514</v>
      </c>
    </row>
    <row r="40" ht="21" customHeight="1" spans="1:10">
      <c r="A40" s="344" t="s">
        <v>72</v>
      </c>
      <c r="B40" s="339">
        <f>-17763+9+82-329</f>
        <v>-18001</v>
      </c>
      <c r="C40" s="339"/>
      <c r="D40" s="339">
        <v>-60000</v>
      </c>
      <c r="E40" s="339"/>
      <c r="F40" s="345">
        <f t="shared" si="5"/>
        <v>30.0016666666667</v>
      </c>
      <c r="G40" s="348"/>
      <c r="H40" s="348"/>
      <c r="I40" s="349"/>
      <c r="J40" s="349"/>
    </row>
    <row r="41" ht="21" customHeight="1" spans="1:10">
      <c r="A41" s="344" t="s">
        <v>73</v>
      </c>
      <c r="B41" s="339"/>
      <c r="C41" s="339"/>
      <c r="D41" s="339"/>
      <c r="E41" s="339"/>
      <c r="F41" s="345"/>
    </row>
    <row r="42" ht="21" customHeight="1" spans="1:10">
      <c r="A42" s="344" t="s">
        <v>74</v>
      </c>
      <c r="B42" s="339">
        <f>SUM(B43:B44)</f>
        <v>31852</v>
      </c>
      <c r="C42" s="339">
        <f>SUM(C43:C44)</f>
        <v>0</v>
      </c>
      <c r="D42" s="339">
        <f>SUM(D43:D44)</f>
        <v>101580</v>
      </c>
      <c r="E42" s="339">
        <f>SUM(E43:E44)</f>
        <v>0</v>
      </c>
      <c r="F42" s="345">
        <f t="shared" ref="F42:F44" si="6">B42/D42*100</f>
        <v>31.3565662531994</v>
      </c>
    </row>
    <row r="43" ht="21" customHeight="1" spans="1:10">
      <c r="A43" s="344" t="s">
        <v>75</v>
      </c>
      <c r="B43" s="339">
        <v>30000</v>
      </c>
      <c r="C43" s="339"/>
      <c r="D43" s="339">
        <v>99224</v>
      </c>
      <c r="E43" s="339"/>
      <c r="F43" s="345">
        <f t="shared" si="6"/>
        <v>30.2346206562928</v>
      </c>
    </row>
    <row r="44" ht="21" customHeight="1" spans="1:10">
      <c r="A44" s="344" t="s">
        <v>76</v>
      </c>
      <c r="B44" s="339">
        <v>1852</v>
      </c>
      <c r="C44" s="339"/>
      <c r="D44" s="339">
        <v>2356</v>
      </c>
      <c r="E44" s="339"/>
      <c r="F44" s="345">
        <f t="shared" si="6"/>
        <v>78.6078098471986</v>
      </c>
    </row>
    <row r="45" ht="21" customHeight="1" spans="1:10">
      <c r="A45" s="344" t="s">
        <v>77</v>
      </c>
      <c r="B45" s="339"/>
      <c r="C45" s="339"/>
      <c r="D45" s="339">
        <v>30148</v>
      </c>
      <c r="E45" s="339"/>
      <c r="F45" s="345"/>
    </row>
    <row r="46" ht="21" customHeight="1" spans="1:10">
      <c r="A46" s="344" t="s">
        <v>78</v>
      </c>
      <c r="B46" s="339"/>
      <c r="C46" s="339"/>
      <c r="D46" s="339">
        <v>52692</v>
      </c>
      <c r="E46" s="339"/>
      <c r="F46" s="345"/>
    </row>
    <row r="47" ht="21" customHeight="1" spans="1:10">
      <c r="A47" s="350" t="s">
        <v>79</v>
      </c>
      <c r="B47" s="334">
        <f>B34+B6</f>
        <v>589997</v>
      </c>
      <c r="C47" s="334"/>
      <c r="D47" s="334">
        <f>D34+D6</f>
        <v>720073</v>
      </c>
      <c r="E47" s="334"/>
      <c r="F47" s="335">
        <f>B47/D47*100</f>
        <v>81.9357204061255</v>
      </c>
      <c r="G47" s="177">
        <f>B47-'2026年度本级一般公共预算支出经济分类情况表'!B5</f>
        <v>0</v>
      </c>
    </row>
    <row r="48" ht="63" customHeight="1" spans="1:10">
      <c r="A48" s="351" t="s">
        <v>80</v>
      </c>
      <c r="B48" s="351"/>
      <c r="C48" s="351"/>
      <c r="D48" s="351"/>
      <c r="E48" s="351"/>
      <c r="F48" s="351"/>
    </row>
    <row r="49" spans="1:3">
      <c r="A49" s="352"/>
      <c r="B49" s="329"/>
      <c r="C49" s="329"/>
    </row>
    <row r="50" spans="1:3">
      <c r="A50" s="329"/>
      <c r="B50" s="329"/>
      <c r="C50" s="329"/>
    </row>
    <row r="51" spans="1:3">
      <c r="A51" s="329"/>
      <c r="B51" s="329"/>
      <c r="C51" s="329"/>
    </row>
    <row r="52" spans="1:3">
      <c r="A52" s="329"/>
      <c r="B52" s="329"/>
      <c r="C52" s="329"/>
    </row>
  </sheetData>
  <autoFilter xmlns:etc="http://www.wps.cn/officeDocument/2017/etCustomData" ref="A4:XFD48" etc:filterBottomFollowUsedRange="0">
    <extLst/>
  </autoFilter>
  <mergeCells count="2">
    <mergeCell ref="A2:F2"/>
    <mergeCell ref="A48:F48"/>
  </mergeCells>
  <printOptions horizontalCentered="1"/>
  <pageMargins left="0.707638888888889" right="0.707638888888889" top="0.984027777777778" bottom="0.984027777777778" header="0.313888888888889" footer="0.649305555555556"/>
  <pageSetup paperSize="9" scale="99" firstPageNumber="18" fitToHeight="0" orientation="portrait" useFirstPageNumber="1" horizontalDpi="600"/>
  <headerFooter>
    <oddFooter>&amp;C&amp;"Times New Roman"&amp;10-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pane xSplit="1" ySplit="4" topLeftCell="B15" activePane="bottomRight" state="frozen"/>
      <selection/>
      <selection pane="topRight"/>
      <selection pane="bottomLeft"/>
      <selection pane="bottomRight" activeCell="E13" sqref="E13"/>
    </sheetView>
  </sheetViews>
  <sheetFormatPr defaultColWidth="10" defaultRowHeight="14.25" outlineLevelCol="2"/>
  <cols>
    <col min="1" max="1" width="34.875" style="1" customWidth="1"/>
    <col min="2" max="3" width="21.125" style="1" customWidth="1"/>
    <col min="4" max="4" width="9.75" style="1" customWidth="1"/>
    <col min="5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3">
      <c r="A1" s="2" t="s">
        <v>874</v>
      </c>
    </row>
    <row r="2" ht="39" customHeight="1" spans="1:3">
      <c r="A2" s="3" t="s">
        <v>875</v>
      </c>
      <c r="B2" s="3"/>
      <c r="C2" s="3"/>
    </row>
    <row r="3" ht="24" customHeight="1" spans="1:3">
      <c r="C3" s="4" t="s">
        <v>844</v>
      </c>
    </row>
    <row r="4" ht="22.5" customHeight="1" spans="1:3">
      <c r="A4" s="5" t="s">
        <v>521</v>
      </c>
      <c r="B4" s="5" t="s">
        <v>858</v>
      </c>
      <c r="C4" s="6" t="s">
        <v>859</v>
      </c>
    </row>
    <row r="5" ht="22.5" customHeight="1" spans="1:3">
      <c r="A5" s="7" t="s">
        <v>876</v>
      </c>
      <c r="B5" s="8"/>
      <c r="C5" s="9">
        <v>91.62</v>
      </c>
    </row>
    <row r="6" ht="22.5" customHeight="1" spans="1:3">
      <c r="A6" s="10" t="s">
        <v>877</v>
      </c>
      <c r="B6" s="8"/>
      <c r="C6" s="9">
        <v>3.01</v>
      </c>
    </row>
    <row r="7" ht="22.5" customHeight="1" spans="1:3">
      <c r="A7" s="10" t="s">
        <v>878</v>
      </c>
      <c r="B7" s="8"/>
      <c r="C7" s="9">
        <v>1.26</v>
      </c>
    </row>
    <row r="8" ht="22.5" customHeight="1" spans="1:3">
      <c r="A8" s="10" t="s">
        <v>879</v>
      </c>
      <c r="B8" s="8"/>
      <c r="C8" s="9">
        <v>88.6</v>
      </c>
    </row>
    <row r="9" ht="22.5" customHeight="1" spans="1:3">
      <c r="A9" s="10" t="s">
        <v>878</v>
      </c>
      <c r="B9" s="8"/>
      <c r="C9" s="9">
        <v>9.38</v>
      </c>
    </row>
    <row r="10" ht="22.5" customHeight="1" spans="1:3">
      <c r="A10" s="7" t="s">
        <v>880</v>
      </c>
      <c r="B10" s="8"/>
      <c r="C10" s="11">
        <f>SUM(C11:C12)</f>
        <v>4.86642599999999</v>
      </c>
    </row>
    <row r="11" ht="22.5" customHeight="1" spans="1:3">
      <c r="A11" s="10" t="s">
        <v>877</v>
      </c>
      <c r="B11" s="12"/>
      <c r="C11" s="13">
        <v>1.39642599999999</v>
      </c>
    </row>
    <row r="12" ht="22.5" customHeight="1" spans="1:3">
      <c r="A12" s="10" t="s">
        <v>879</v>
      </c>
      <c r="B12" s="12"/>
      <c r="C12" s="13">
        <v>3.47</v>
      </c>
    </row>
    <row r="13" ht="22.5" customHeight="1" spans="1:3">
      <c r="A13" s="7" t="s">
        <v>881</v>
      </c>
      <c r="B13" s="12"/>
      <c r="C13" s="14">
        <f>SUM(C14:C15)</f>
        <v>5.6767019</v>
      </c>
    </row>
    <row r="14" ht="22.5" customHeight="1" spans="1:3">
      <c r="A14" s="10" t="s">
        <v>877</v>
      </c>
      <c r="B14" s="12"/>
      <c r="C14" s="14">
        <v>0.99911677</v>
      </c>
    </row>
    <row r="15" ht="22.5" customHeight="1" spans="1:3">
      <c r="A15" s="10" t="s">
        <v>879</v>
      </c>
      <c r="B15" s="12"/>
      <c r="C15" s="14">
        <v>4.67758513</v>
      </c>
    </row>
    <row r="16" ht="22.5" customHeight="1" spans="1:3">
      <c r="A16" s="7" t="s">
        <v>882</v>
      </c>
      <c r="B16" s="12"/>
      <c r="C16" s="14">
        <f>C17+C20</f>
        <v>8.7348</v>
      </c>
    </row>
    <row r="17" ht="22.5" customHeight="1" spans="1:3">
      <c r="A17" s="10" t="s">
        <v>877</v>
      </c>
      <c r="B17" s="12"/>
      <c r="C17" s="14">
        <v>2.7542</v>
      </c>
    </row>
    <row r="18" ht="22.5" customHeight="1" spans="1:3">
      <c r="A18" s="10" t="s">
        <v>878</v>
      </c>
      <c r="B18" s="12"/>
      <c r="C18" s="14">
        <v>2.4787</v>
      </c>
    </row>
    <row r="19" ht="22.5" customHeight="1" spans="1:3">
      <c r="A19" s="10" t="s">
        <v>883</v>
      </c>
      <c r="B19" s="12"/>
      <c r="C19" s="14">
        <v>0.2755</v>
      </c>
    </row>
    <row r="20" ht="22.5" customHeight="1" spans="1:3">
      <c r="A20" s="10" t="s">
        <v>879</v>
      </c>
      <c r="B20" s="12"/>
      <c r="C20" s="14">
        <v>5.9806</v>
      </c>
    </row>
    <row r="21" ht="22.5" customHeight="1" spans="1:3">
      <c r="A21" s="10" t="s">
        <v>878</v>
      </c>
      <c r="B21" s="12"/>
      <c r="C21" s="14">
        <v>5.3825</v>
      </c>
    </row>
    <row r="22" ht="22.5" customHeight="1" spans="1:3">
      <c r="A22" s="10" t="s">
        <v>883</v>
      </c>
      <c r="B22" s="12"/>
      <c r="C22" s="14">
        <f>C20-C21</f>
        <v>0.5981</v>
      </c>
    </row>
    <row r="23" ht="22.5" customHeight="1" spans="1:3">
      <c r="A23" s="7" t="s">
        <v>884</v>
      </c>
      <c r="B23" s="12"/>
      <c r="C23" s="14">
        <v>6.91564504</v>
      </c>
    </row>
    <row r="24" ht="22.5" customHeight="1" spans="1:3">
      <c r="A24" s="10" t="s">
        <v>877</v>
      </c>
      <c r="B24" s="12"/>
      <c r="C24" s="14">
        <v>0.98753349</v>
      </c>
    </row>
    <row r="25" ht="22.5" customHeight="1" spans="1:3">
      <c r="A25" s="10" t="s">
        <v>879</v>
      </c>
      <c r="B25" s="12"/>
      <c r="C25" s="14">
        <v>5.92811155</v>
      </c>
    </row>
    <row r="26" customHeight="1"/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0"/>
  <sheetViews>
    <sheetView showZeros="0" workbookViewId="0">
      <selection activeCell="B30" sqref="B30"/>
    </sheetView>
  </sheetViews>
  <sheetFormatPr defaultColWidth="9.08333333333333" defaultRowHeight="14.25" outlineLevelCol="3"/>
  <cols>
    <col min="1" max="1" width="32.5833333333333" style="310" customWidth="1"/>
    <col min="2" max="2" width="17.0416666666667" style="311" customWidth="1"/>
    <col min="3" max="4" width="15.5833333333333" style="312" customWidth="1"/>
    <col min="5" max="16384" width="9.08333333333333" style="177"/>
  </cols>
  <sheetData>
    <row r="1" ht="15" customHeight="1" spans="1:4">
      <c r="A1" s="313" t="s">
        <v>81</v>
      </c>
      <c r="B1" s="314"/>
    </row>
    <row r="2" ht="20" customHeight="1" spans="1:4">
      <c r="A2" s="315" t="s">
        <v>82</v>
      </c>
      <c r="B2" s="316"/>
      <c r="C2" s="315"/>
      <c r="D2" s="315"/>
    </row>
    <row r="3" ht="15" customHeight="1" spans="1:4">
      <c r="A3" s="317"/>
      <c r="B3" s="314"/>
      <c r="D3" s="318" t="s">
        <v>29</v>
      </c>
    </row>
    <row r="4" s="175" customFormat="1" ht="31" customHeight="1" spans="1:4">
      <c r="A4" s="319" t="s">
        <v>83</v>
      </c>
      <c r="B4" s="188" t="s">
        <v>31</v>
      </c>
      <c r="C4" s="295" t="s">
        <v>84</v>
      </c>
      <c r="D4" s="295" t="s">
        <v>85</v>
      </c>
    </row>
    <row r="5" ht="23" customHeight="1" spans="1:4">
      <c r="A5" s="320" t="s">
        <v>86</v>
      </c>
      <c r="B5" s="321">
        <f>56402-655</f>
        <v>55747</v>
      </c>
      <c r="C5" s="322">
        <v>61399</v>
      </c>
      <c r="D5" s="323">
        <f>B5/C5*100</f>
        <v>90.7946383491588</v>
      </c>
    </row>
    <row r="6" ht="23" customHeight="1" spans="1:4">
      <c r="A6" s="320" t="s">
        <v>87</v>
      </c>
      <c r="B6" s="321"/>
      <c r="C6" s="322"/>
      <c r="D6" s="323"/>
    </row>
    <row r="7" ht="23" customHeight="1" spans="1:4">
      <c r="A7" s="320" t="s">
        <v>88</v>
      </c>
      <c r="B7" s="321">
        <v>581</v>
      </c>
      <c r="C7" s="322">
        <v>582</v>
      </c>
      <c r="D7" s="323">
        <f t="shared" ref="D6:D30" si="0">B7/C7*100</f>
        <v>99.8281786941581</v>
      </c>
    </row>
    <row r="8" ht="23" customHeight="1" spans="1:4">
      <c r="A8" s="320" t="s">
        <v>89</v>
      </c>
      <c r="B8" s="321">
        <v>28201</v>
      </c>
      <c r="C8" s="322">
        <v>33849</v>
      </c>
      <c r="D8" s="323">
        <f t="shared" si="0"/>
        <v>83.3141304026707</v>
      </c>
    </row>
    <row r="9" ht="23" customHeight="1" spans="1:4">
      <c r="A9" s="320" t="s">
        <v>90</v>
      </c>
      <c r="B9" s="321">
        <v>143829</v>
      </c>
      <c r="C9" s="322">
        <v>199738</v>
      </c>
      <c r="D9" s="323">
        <f t="shared" si="0"/>
        <v>72.0088315693559</v>
      </c>
    </row>
    <row r="10" ht="23" customHeight="1" spans="1:4">
      <c r="A10" s="320" t="s">
        <v>91</v>
      </c>
      <c r="B10" s="321">
        <v>2191</v>
      </c>
      <c r="C10" s="322">
        <v>28270</v>
      </c>
      <c r="D10" s="323">
        <f t="shared" si="0"/>
        <v>7.75026529890343</v>
      </c>
    </row>
    <row r="11" ht="23" customHeight="1" spans="1:4">
      <c r="A11" s="320" t="s">
        <v>92</v>
      </c>
      <c r="B11" s="321">
        <v>4681</v>
      </c>
      <c r="C11" s="322">
        <v>5998</v>
      </c>
      <c r="D11" s="323">
        <f t="shared" si="0"/>
        <v>78.0426808936312</v>
      </c>
    </row>
    <row r="12" ht="23" customHeight="1" spans="1:4">
      <c r="A12" s="320" t="s">
        <v>93</v>
      </c>
      <c r="B12" s="321">
        <f>145936+316</f>
        <v>146252</v>
      </c>
      <c r="C12" s="322">
        <v>100738</v>
      </c>
      <c r="D12" s="323">
        <f t="shared" si="0"/>
        <v>145.180567412496</v>
      </c>
    </row>
    <row r="13" ht="23" customHeight="1" spans="1:4">
      <c r="A13" s="320" t="s">
        <v>94</v>
      </c>
      <c r="B13" s="321">
        <f>66211+4114</f>
        <v>70325</v>
      </c>
      <c r="C13" s="322">
        <v>106094</v>
      </c>
      <c r="D13" s="323">
        <f t="shared" si="0"/>
        <v>66.2855580899957</v>
      </c>
    </row>
    <row r="14" ht="23" customHeight="1" spans="1:4">
      <c r="A14" s="320" t="s">
        <v>95</v>
      </c>
      <c r="B14" s="321">
        <v>339</v>
      </c>
      <c r="C14" s="322">
        <v>21602</v>
      </c>
      <c r="D14" s="323">
        <f t="shared" si="0"/>
        <v>1.56929913896861</v>
      </c>
    </row>
    <row r="15" ht="23" customHeight="1" spans="1:4">
      <c r="A15" s="320" t="s">
        <v>96</v>
      </c>
      <c r="B15" s="321">
        <v>4992</v>
      </c>
      <c r="C15" s="322">
        <v>59591</v>
      </c>
      <c r="D15" s="323">
        <f t="shared" si="0"/>
        <v>8.37710392508936</v>
      </c>
    </row>
    <row r="16" ht="23" customHeight="1" spans="1:4">
      <c r="A16" s="320" t="s">
        <v>97</v>
      </c>
      <c r="B16" s="321">
        <v>18037</v>
      </c>
      <c r="C16" s="322">
        <v>22322</v>
      </c>
      <c r="D16" s="323">
        <f t="shared" si="0"/>
        <v>80.8036914254995</v>
      </c>
    </row>
    <row r="17" ht="23" customHeight="1" spans="1:4">
      <c r="A17" s="320" t="s">
        <v>98</v>
      </c>
      <c r="B17" s="321">
        <v>6645</v>
      </c>
      <c r="C17" s="322">
        <v>7211</v>
      </c>
      <c r="D17" s="323">
        <f t="shared" si="0"/>
        <v>92.1508805990847</v>
      </c>
    </row>
    <row r="18" ht="23" customHeight="1" spans="1:4">
      <c r="A18" s="320" t="s">
        <v>99</v>
      </c>
      <c r="B18" s="321">
        <v>2098</v>
      </c>
      <c r="C18" s="322">
        <v>2561</v>
      </c>
      <c r="D18" s="323">
        <f t="shared" si="0"/>
        <v>81.9211245607185</v>
      </c>
    </row>
    <row r="19" ht="23" customHeight="1" spans="1:4">
      <c r="A19" s="320" t="s">
        <v>100</v>
      </c>
      <c r="B19" s="321">
        <v>273</v>
      </c>
      <c r="C19" s="322">
        <v>40489</v>
      </c>
      <c r="D19" s="323">
        <f t="shared" si="0"/>
        <v>0.674257205660797</v>
      </c>
    </row>
    <row r="20" ht="23" customHeight="1" spans="1:4">
      <c r="A20" s="320" t="s">
        <v>101</v>
      </c>
      <c r="B20" s="321"/>
      <c r="C20" s="322"/>
      <c r="D20" s="323"/>
    </row>
    <row r="21" ht="23" customHeight="1" spans="1:4">
      <c r="A21" s="320" t="s">
        <v>102</v>
      </c>
      <c r="B21" s="321">
        <v>50</v>
      </c>
      <c r="C21" s="322"/>
      <c r="D21" s="323"/>
    </row>
    <row r="22" ht="23" customHeight="1" spans="1:4">
      <c r="A22" s="320" t="s">
        <v>103</v>
      </c>
      <c r="B22" s="321">
        <v>6359</v>
      </c>
      <c r="C22" s="322">
        <v>10490</v>
      </c>
      <c r="D22" s="323">
        <f t="shared" si="0"/>
        <v>60.6196377502383</v>
      </c>
    </row>
    <row r="23" ht="23" customHeight="1" spans="1:4">
      <c r="A23" s="320" t="s">
        <v>104</v>
      </c>
      <c r="B23" s="321">
        <f>21455+339</f>
        <v>21794</v>
      </c>
      <c r="C23" s="322"/>
      <c r="D23" s="323"/>
    </row>
    <row r="24" ht="23" customHeight="1" spans="1:4">
      <c r="A24" s="320" t="s">
        <v>105</v>
      </c>
      <c r="B24" s="321">
        <v>1020</v>
      </c>
      <c r="C24" s="322">
        <v>1042</v>
      </c>
      <c r="D24" s="323">
        <f t="shared" si="0"/>
        <v>97.8886756238004</v>
      </c>
    </row>
    <row r="25" ht="23" customHeight="1" spans="1:4">
      <c r="A25" s="324" t="s">
        <v>106</v>
      </c>
      <c r="B25" s="321">
        <v>3768</v>
      </c>
      <c r="C25" s="322">
        <v>4112</v>
      </c>
      <c r="D25" s="323">
        <f t="shared" si="0"/>
        <v>91.6342412451362</v>
      </c>
    </row>
    <row r="26" ht="23" customHeight="1" spans="1:4">
      <c r="A26" s="324" t="s">
        <v>107</v>
      </c>
      <c r="B26" s="321">
        <v>10000</v>
      </c>
      <c r="C26" s="322">
        <v>10000</v>
      </c>
      <c r="D26" s="323">
        <f t="shared" si="0"/>
        <v>100</v>
      </c>
    </row>
    <row r="27" ht="23" customHeight="1" spans="1:4">
      <c r="A27" s="324" t="s">
        <v>108</v>
      </c>
      <c r="B27" s="321">
        <v>48956</v>
      </c>
      <c r="C27" s="322">
        <v>64779</v>
      </c>
      <c r="D27" s="323">
        <f t="shared" si="0"/>
        <v>75.5738742493709</v>
      </c>
    </row>
    <row r="28" ht="23" customHeight="1" spans="1:4">
      <c r="A28" s="324" t="s">
        <v>109</v>
      </c>
      <c r="B28" s="321">
        <v>2820</v>
      </c>
      <c r="C28" s="322">
        <v>1466</v>
      </c>
      <c r="D28" s="323">
        <f t="shared" si="0"/>
        <v>192.360163710778</v>
      </c>
    </row>
    <row r="29" ht="23" customHeight="1" spans="1:4">
      <c r="A29" s="324" t="s">
        <v>110</v>
      </c>
      <c r="B29" s="321">
        <v>11039</v>
      </c>
      <c r="C29" s="322">
        <v>10923</v>
      </c>
      <c r="D29" s="323">
        <f t="shared" si="0"/>
        <v>101.061979309713</v>
      </c>
    </row>
    <row r="30" ht="20" customHeight="1" spans="1:4">
      <c r="A30" s="325" t="s">
        <v>111</v>
      </c>
      <c r="B30" s="326">
        <f>SUM(B5:B29)</f>
        <v>589997</v>
      </c>
      <c r="C30" s="326">
        <f>SUM(C5:C29)</f>
        <v>793256</v>
      </c>
      <c r="D30" s="327">
        <f t="shared" si="0"/>
        <v>74.3766199058059</v>
      </c>
    </row>
  </sheetData>
  <mergeCells count="1">
    <mergeCell ref="A2:D2"/>
  </mergeCells>
  <printOptions horizontalCentered="1"/>
  <pageMargins left="0.707638888888889" right="0.707638888888889" top="0.984027777777778" bottom="0.984027777777778" header="0.313888888888889" footer="0.649305555555556"/>
  <pageSetup paperSize="9" firstPageNumber="21" fitToWidth="0" orientation="portrait" useFirstPageNumber="1" horizontalDpi="600"/>
  <headerFooter>
    <oddFooter>&amp;C&amp;"Times New Roman"&amp;10-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20500"/>
  <sheetViews>
    <sheetView showZeros="0" view="pageBreakPreview" zoomScale="110" zoomScaleNormal="100" topLeftCell="B1" workbookViewId="0">
      <selection activeCell="C10" sqref="C10"/>
    </sheetView>
  </sheetViews>
  <sheetFormatPr defaultColWidth="9.08333333333333" defaultRowHeight="14.25" customHeight="1" zeroHeight="1"/>
  <cols>
    <col min="1" max="1" width="10.5833333333333" style="271" hidden="1" customWidth="1"/>
    <col min="2" max="2" width="41.7" style="272" customWidth="1"/>
    <col min="3" max="3" width="13.325" style="273" customWidth="1"/>
    <col min="4" max="4" width="15.5833333333333" style="274" customWidth="1"/>
    <col min="5" max="6" width="15.5833333333333" style="275" customWidth="1"/>
    <col min="7" max="7" width="10.375" style="178" customWidth="1"/>
    <col min="8" max="16374" width="38.5833333333333" style="178" customWidth="1"/>
    <col min="16375" max="16384" width="9.08333333333333" style="178" customWidth="1"/>
  </cols>
  <sheetData>
    <row r="1" s="102" customFormat="1" ht="15" customHeight="1" spans="1:1024 1025:16374">
      <c r="A1" s="276"/>
      <c r="B1" s="277" t="s">
        <v>112</v>
      </c>
      <c r="C1" s="278"/>
      <c r="D1" s="279"/>
      <c r="E1" s="280"/>
      <c r="F1" s="281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2"/>
      <c r="DJ1" s="282"/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2"/>
      <c r="EE1" s="282"/>
      <c r="EF1" s="282"/>
      <c r="EG1" s="282"/>
      <c r="EH1" s="282"/>
      <c r="EI1" s="282"/>
      <c r="EJ1" s="282"/>
      <c r="EK1" s="282"/>
      <c r="EL1" s="282"/>
      <c r="EM1" s="282"/>
      <c r="EN1" s="282"/>
      <c r="EO1" s="282"/>
      <c r="EP1" s="282"/>
      <c r="EQ1" s="282"/>
      <c r="ER1" s="282"/>
      <c r="ES1" s="282"/>
      <c r="ET1" s="282"/>
      <c r="EU1" s="282"/>
      <c r="EV1" s="282"/>
      <c r="EW1" s="282"/>
      <c r="EX1" s="282"/>
      <c r="EY1" s="282"/>
      <c r="EZ1" s="282"/>
      <c r="FA1" s="282"/>
      <c r="FB1" s="282"/>
      <c r="FC1" s="282"/>
      <c r="FD1" s="282"/>
      <c r="FE1" s="282"/>
      <c r="FF1" s="282"/>
      <c r="FG1" s="282"/>
      <c r="FH1" s="282"/>
      <c r="FI1" s="282"/>
      <c r="FJ1" s="282"/>
      <c r="FK1" s="282"/>
      <c r="FL1" s="282"/>
      <c r="FM1" s="282"/>
      <c r="FN1" s="282"/>
      <c r="FO1" s="282"/>
      <c r="FP1" s="282"/>
      <c r="FQ1" s="282"/>
      <c r="FR1" s="282"/>
      <c r="FS1" s="282"/>
      <c r="FT1" s="282"/>
      <c r="FU1" s="282"/>
      <c r="FV1" s="282"/>
      <c r="FW1" s="282"/>
      <c r="FX1" s="282"/>
      <c r="FY1" s="282"/>
      <c r="FZ1" s="282"/>
      <c r="GA1" s="282"/>
      <c r="GB1" s="282"/>
      <c r="GC1" s="282"/>
      <c r="GD1" s="282"/>
      <c r="GE1" s="282"/>
      <c r="GF1" s="282"/>
      <c r="GG1" s="282"/>
      <c r="GH1" s="282"/>
      <c r="GI1" s="282"/>
      <c r="GJ1" s="282"/>
      <c r="GK1" s="282"/>
      <c r="GL1" s="282"/>
      <c r="GM1" s="282"/>
      <c r="GN1" s="282"/>
      <c r="GO1" s="282"/>
      <c r="GP1" s="282"/>
      <c r="GQ1" s="282"/>
      <c r="GR1" s="282"/>
      <c r="GS1" s="282"/>
      <c r="GT1" s="282"/>
      <c r="GU1" s="282"/>
      <c r="GV1" s="282"/>
      <c r="GW1" s="282"/>
      <c r="GX1" s="282"/>
      <c r="GY1" s="282"/>
      <c r="GZ1" s="282"/>
      <c r="HA1" s="282"/>
      <c r="HB1" s="282"/>
      <c r="HC1" s="282"/>
      <c r="HD1" s="282"/>
      <c r="HE1" s="282"/>
      <c r="HF1" s="282"/>
      <c r="HG1" s="282"/>
      <c r="HH1" s="282"/>
      <c r="HI1" s="282"/>
      <c r="HJ1" s="282"/>
      <c r="HK1" s="282"/>
      <c r="HL1" s="282"/>
      <c r="HM1" s="282"/>
      <c r="HN1" s="282"/>
      <c r="HO1" s="282"/>
      <c r="HP1" s="282"/>
      <c r="HQ1" s="282"/>
      <c r="HR1" s="282"/>
      <c r="HS1" s="282"/>
      <c r="HT1" s="282"/>
      <c r="HU1" s="282"/>
      <c r="HV1" s="282"/>
      <c r="HW1" s="282"/>
      <c r="HX1" s="282"/>
      <c r="HY1" s="282"/>
      <c r="HZ1" s="282"/>
      <c r="IA1" s="282"/>
      <c r="IB1" s="282"/>
      <c r="IC1" s="282"/>
      <c r="ID1" s="282"/>
      <c r="IE1" s="282"/>
      <c r="IF1" s="282"/>
      <c r="IG1" s="282"/>
      <c r="IH1" s="282"/>
      <c r="II1" s="282"/>
      <c r="IJ1" s="282"/>
      <c r="IK1" s="282"/>
      <c r="IL1" s="282"/>
      <c r="IM1" s="282"/>
      <c r="IN1" s="282"/>
      <c r="IO1" s="282"/>
      <c r="IP1" s="282"/>
      <c r="IQ1" s="282"/>
      <c r="IR1" s="282"/>
      <c r="IS1" s="282"/>
      <c r="IT1" s="282"/>
      <c r="IU1" s="282"/>
      <c r="IV1" s="282"/>
      <c r="IW1" s="282"/>
      <c r="IX1" s="282"/>
      <c r="IY1" s="282"/>
      <c r="IZ1" s="282"/>
      <c r="JA1" s="282"/>
      <c r="JB1" s="282"/>
      <c r="JC1" s="282"/>
      <c r="JD1" s="282"/>
      <c r="JE1" s="282"/>
      <c r="JF1" s="282"/>
      <c r="JG1" s="282"/>
      <c r="JH1" s="282"/>
      <c r="JI1" s="282"/>
      <c r="JJ1" s="282"/>
      <c r="JK1" s="282"/>
      <c r="JL1" s="282"/>
      <c r="JM1" s="282"/>
      <c r="JN1" s="282"/>
      <c r="JO1" s="282"/>
      <c r="JP1" s="282"/>
      <c r="JQ1" s="282"/>
      <c r="JR1" s="282"/>
      <c r="JS1" s="282"/>
      <c r="JT1" s="282"/>
      <c r="JU1" s="282"/>
      <c r="JV1" s="282"/>
      <c r="JW1" s="282"/>
      <c r="JX1" s="282"/>
      <c r="JY1" s="282"/>
      <c r="JZ1" s="282"/>
      <c r="KA1" s="282"/>
      <c r="KB1" s="282"/>
      <c r="KC1" s="282"/>
      <c r="KD1" s="282"/>
      <c r="KE1" s="282"/>
      <c r="KF1" s="282"/>
      <c r="KG1" s="282"/>
      <c r="KH1" s="282"/>
      <c r="KI1" s="282"/>
      <c r="KJ1" s="282"/>
      <c r="KK1" s="282"/>
      <c r="KL1" s="282"/>
      <c r="KM1" s="282"/>
      <c r="KN1" s="282"/>
      <c r="KO1" s="282"/>
      <c r="KP1" s="282"/>
      <c r="KQ1" s="282"/>
      <c r="KR1" s="282"/>
      <c r="KS1" s="282"/>
      <c r="KT1" s="282"/>
      <c r="KU1" s="282"/>
      <c r="KV1" s="282"/>
      <c r="KW1" s="282"/>
      <c r="KX1" s="282"/>
      <c r="KY1" s="282"/>
      <c r="KZ1" s="282"/>
      <c r="LA1" s="282"/>
      <c r="LB1" s="282"/>
      <c r="LC1" s="282"/>
      <c r="LD1" s="282"/>
      <c r="LE1" s="282"/>
      <c r="LF1" s="282"/>
      <c r="LG1" s="282"/>
      <c r="LH1" s="282"/>
      <c r="LI1" s="282"/>
      <c r="LJ1" s="282"/>
      <c r="LK1" s="282"/>
      <c r="LL1" s="282"/>
      <c r="LM1" s="282"/>
      <c r="LN1" s="282"/>
      <c r="LO1" s="282"/>
      <c r="LP1" s="282"/>
      <c r="LQ1" s="282"/>
      <c r="LR1" s="282"/>
      <c r="LS1" s="282"/>
      <c r="LT1" s="282"/>
      <c r="LU1" s="282"/>
      <c r="LV1" s="282"/>
      <c r="LW1" s="282"/>
      <c r="LX1" s="282"/>
      <c r="LY1" s="282"/>
      <c r="LZ1" s="282"/>
      <c r="MA1" s="282"/>
      <c r="MB1" s="282"/>
      <c r="MC1" s="282"/>
      <c r="MD1" s="282"/>
      <c r="ME1" s="282"/>
      <c r="MF1" s="282"/>
      <c r="MG1" s="282"/>
      <c r="MH1" s="282"/>
      <c r="MI1" s="282"/>
      <c r="MJ1" s="282"/>
      <c r="MK1" s="282"/>
      <c r="ML1" s="282"/>
      <c r="MM1" s="282"/>
      <c r="MN1" s="282"/>
      <c r="MO1" s="282"/>
      <c r="MP1" s="282"/>
      <c r="MQ1" s="282"/>
      <c r="MR1" s="282"/>
      <c r="MS1" s="282"/>
      <c r="MT1" s="282"/>
      <c r="MU1" s="282"/>
      <c r="MV1" s="282"/>
      <c r="MW1" s="282"/>
      <c r="MX1" s="282"/>
      <c r="MY1" s="282"/>
      <c r="MZ1" s="282"/>
      <c r="NA1" s="282"/>
      <c r="NB1" s="282"/>
      <c r="NC1" s="282"/>
      <c r="ND1" s="282"/>
      <c r="NE1" s="282"/>
      <c r="NF1" s="282"/>
      <c r="NG1" s="282"/>
      <c r="NH1" s="282"/>
      <c r="NI1" s="282"/>
      <c r="NJ1" s="282"/>
      <c r="NK1" s="282"/>
      <c r="NL1" s="282"/>
      <c r="NM1" s="282"/>
      <c r="NN1" s="282"/>
      <c r="NO1" s="282"/>
      <c r="NP1" s="282"/>
      <c r="NQ1" s="282"/>
      <c r="NR1" s="282"/>
      <c r="NS1" s="282"/>
      <c r="NT1" s="282"/>
      <c r="NU1" s="282"/>
      <c r="NV1" s="282"/>
      <c r="NW1" s="282"/>
      <c r="NX1" s="282"/>
      <c r="NY1" s="282"/>
      <c r="NZ1" s="282"/>
      <c r="OA1" s="282"/>
      <c r="OB1" s="282"/>
      <c r="OC1" s="282"/>
      <c r="OD1" s="282"/>
      <c r="OE1" s="282"/>
      <c r="OF1" s="282"/>
      <c r="OG1" s="282"/>
      <c r="OH1" s="282"/>
      <c r="OI1" s="282"/>
      <c r="OJ1" s="282"/>
      <c r="OK1" s="282"/>
      <c r="OL1" s="282"/>
      <c r="OM1" s="282"/>
      <c r="ON1" s="282"/>
      <c r="OO1" s="282"/>
      <c r="OP1" s="282"/>
      <c r="OQ1" s="282"/>
      <c r="OR1" s="282"/>
      <c r="OS1" s="282"/>
      <c r="OT1" s="282"/>
      <c r="OU1" s="282"/>
      <c r="OV1" s="282"/>
      <c r="OW1" s="282"/>
      <c r="OX1" s="282"/>
      <c r="OY1" s="282"/>
      <c r="OZ1" s="282"/>
      <c r="PA1" s="282"/>
      <c r="PB1" s="282"/>
      <c r="PC1" s="282"/>
      <c r="PD1" s="282"/>
      <c r="PE1" s="282"/>
      <c r="PF1" s="282"/>
      <c r="PG1" s="282"/>
      <c r="PH1" s="282"/>
      <c r="PI1" s="282"/>
      <c r="PJ1" s="282"/>
      <c r="PK1" s="282"/>
      <c r="PL1" s="282"/>
      <c r="PM1" s="282"/>
      <c r="PN1" s="282"/>
      <c r="PO1" s="282"/>
      <c r="PP1" s="282"/>
      <c r="PQ1" s="282"/>
      <c r="PR1" s="282"/>
      <c r="PS1" s="282"/>
      <c r="PT1" s="282"/>
      <c r="PU1" s="282"/>
      <c r="PV1" s="282"/>
      <c r="PW1" s="282"/>
      <c r="PX1" s="282"/>
      <c r="PY1" s="282"/>
      <c r="PZ1" s="282"/>
      <c r="QA1" s="282"/>
      <c r="QB1" s="282"/>
      <c r="QC1" s="282"/>
      <c r="QD1" s="282"/>
      <c r="QE1" s="282"/>
      <c r="QF1" s="282"/>
      <c r="QG1" s="282"/>
      <c r="QH1" s="282"/>
      <c r="QI1" s="282"/>
      <c r="QJ1" s="282"/>
      <c r="QK1" s="282"/>
      <c r="QL1" s="282"/>
      <c r="QM1" s="282"/>
      <c r="QN1" s="282"/>
      <c r="QO1" s="282"/>
      <c r="QP1" s="282"/>
      <c r="QQ1" s="282"/>
      <c r="QR1" s="282"/>
      <c r="QS1" s="282"/>
      <c r="QT1" s="282"/>
      <c r="QU1" s="282"/>
      <c r="QV1" s="282"/>
      <c r="QW1" s="282"/>
      <c r="QX1" s="282"/>
      <c r="QY1" s="282"/>
      <c r="QZ1" s="282"/>
      <c r="RA1" s="282"/>
      <c r="RB1" s="282"/>
      <c r="RC1" s="282"/>
      <c r="RD1" s="282"/>
      <c r="RE1" s="282"/>
      <c r="RF1" s="282"/>
      <c r="RG1" s="282"/>
      <c r="RH1" s="282"/>
      <c r="RI1" s="282"/>
      <c r="RJ1" s="282"/>
      <c r="RK1" s="282"/>
      <c r="RL1" s="282"/>
      <c r="RM1" s="282"/>
      <c r="RN1" s="282"/>
      <c r="RO1" s="282"/>
      <c r="RP1" s="282"/>
      <c r="RQ1" s="282"/>
      <c r="RR1" s="282"/>
      <c r="RS1" s="282"/>
      <c r="RT1" s="282"/>
      <c r="RU1" s="282"/>
      <c r="RV1" s="282"/>
      <c r="RW1" s="282"/>
      <c r="RX1" s="282"/>
      <c r="RY1" s="282"/>
      <c r="RZ1" s="282"/>
      <c r="SA1" s="282"/>
      <c r="SB1" s="282"/>
      <c r="SC1" s="282"/>
      <c r="SD1" s="282"/>
      <c r="SE1" s="282"/>
      <c r="SF1" s="282"/>
      <c r="SG1" s="282"/>
      <c r="SH1" s="282"/>
      <c r="SI1" s="282"/>
      <c r="SJ1" s="282"/>
      <c r="SK1" s="282"/>
      <c r="SL1" s="282"/>
      <c r="SM1" s="282"/>
      <c r="SN1" s="282"/>
      <c r="SO1" s="282"/>
      <c r="SP1" s="282"/>
      <c r="SQ1" s="282"/>
      <c r="SR1" s="282"/>
      <c r="SS1" s="282"/>
      <c r="ST1" s="282"/>
      <c r="SU1" s="282"/>
      <c r="SV1" s="282"/>
      <c r="SW1" s="282"/>
      <c r="SX1" s="282"/>
      <c r="SY1" s="282"/>
      <c r="SZ1" s="282"/>
      <c r="TA1" s="282"/>
      <c r="TB1" s="282"/>
      <c r="TC1" s="282"/>
      <c r="TD1" s="282"/>
      <c r="TE1" s="282"/>
      <c r="TF1" s="282"/>
      <c r="TG1" s="282"/>
      <c r="TH1" s="282"/>
      <c r="TI1" s="282"/>
      <c r="TJ1" s="282"/>
      <c r="TK1" s="282"/>
      <c r="TL1" s="282"/>
      <c r="TM1" s="282"/>
      <c r="TN1" s="282"/>
      <c r="TO1" s="282"/>
      <c r="TP1" s="282"/>
      <c r="TQ1" s="282"/>
      <c r="TR1" s="282"/>
      <c r="TS1" s="282"/>
      <c r="TT1" s="282"/>
      <c r="TU1" s="282"/>
      <c r="TV1" s="282"/>
      <c r="TW1" s="282"/>
      <c r="TX1" s="282"/>
      <c r="TY1" s="282"/>
      <c r="TZ1" s="282"/>
      <c r="UA1" s="282"/>
      <c r="UB1" s="282"/>
      <c r="UC1" s="282"/>
      <c r="UD1" s="282"/>
      <c r="UE1" s="282"/>
      <c r="UF1" s="282"/>
      <c r="UG1" s="282"/>
      <c r="UH1" s="282"/>
      <c r="UI1" s="282"/>
      <c r="UJ1" s="282"/>
      <c r="UK1" s="282"/>
      <c r="UL1" s="282"/>
      <c r="UM1" s="282"/>
      <c r="UN1" s="282"/>
      <c r="UO1" s="282"/>
      <c r="UP1" s="282"/>
      <c r="UQ1" s="282"/>
      <c r="UR1" s="282"/>
      <c r="US1" s="282"/>
      <c r="UT1" s="282"/>
      <c r="UU1" s="282"/>
      <c r="UV1" s="282"/>
      <c r="UW1" s="282"/>
      <c r="UX1" s="282"/>
      <c r="UY1" s="282"/>
      <c r="UZ1" s="282"/>
      <c r="VA1" s="282"/>
      <c r="VB1" s="282"/>
      <c r="VC1" s="282"/>
      <c r="VD1" s="282"/>
      <c r="VE1" s="282"/>
      <c r="VF1" s="282"/>
      <c r="VG1" s="282"/>
      <c r="VH1" s="282"/>
      <c r="VI1" s="282"/>
      <c r="VJ1" s="282"/>
      <c r="VK1" s="282"/>
      <c r="VL1" s="282"/>
      <c r="VM1" s="282"/>
      <c r="VN1" s="282"/>
      <c r="VO1" s="282"/>
      <c r="VP1" s="282"/>
      <c r="VQ1" s="282"/>
      <c r="VR1" s="282"/>
      <c r="VS1" s="282"/>
      <c r="VT1" s="282"/>
      <c r="VU1" s="282"/>
      <c r="VV1" s="282"/>
      <c r="VW1" s="282"/>
      <c r="VX1" s="282"/>
      <c r="VY1" s="282"/>
      <c r="VZ1" s="282"/>
      <c r="WA1" s="282"/>
      <c r="WB1" s="282"/>
      <c r="WC1" s="282"/>
      <c r="WD1" s="282"/>
      <c r="WE1" s="282"/>
      <c r="WF1" s="282"/>
      <c r="WG1" s="282"/>
      <c r="WH1" s="282"/>
      <c r="WI1" s="282"/>
      <c r="WJ1" s="282"/>
      <c r="WK1" s="282"/>
      <c r="WL1" s="282"/>
      <c r="WM1" s="282"/>
      <c r="WN1" s="282"/>
      <c r="WO1" s="282"/>
      <c r="WP1" s="282"/>
      <c r="WQ1" s="282"/>
      <c r="WR1" s="282"/>
      <c r="WS1" s="282"/>
      <c r="WT1" s="282"/>
      <c r="WU1" s="282"/>
      <c r="WV1" s="282"/>
      <c r="WW1" s="282"/>
      <c r="WX1" s="282"/>
      <c r="WY1" s="282"/>
      <c r="WZ1" s="282"/>
      <c r="XA1" s="282"/>
      <c r="XB1" s="282"/>
      <c r="XC1" s="282"/>
      <c r="XD1" s="282"/>
      <c r="XE1" s="282"/>
      <c r="XF1" s="282"/>
      <c r="XG1" s="282"/>
      <c r="XH1" s="282"/>
      <c r="XI1" s="282"/>
      <c r="XJ1" s="282"/>
      <c r="XK1" s="282"/>
      <c r="XL1" s="282"/>
      <c r="XM1" s="282"/>
      <c r="XN1" s="282"/>
      <c r="XO1" s="282"/>
      <c r="XP1" s="282"/>
      <c r="XQ1" s="282"/>
      <c r="XR1" s="282"/>
      <c r="XS1" s="282"/>
      <c r="XT1" s="282"/>
      <c r="XU1" s="282"/>
      <c r="XV1" s="282"/>
      <c r="XW1" s="282"/>
      <c r="XX1" s="282"/>
      <c r="XY1" s="282"/>
      <c r="XZ1" s="282"/>
      <c r="YA1" s="282"/>
      <c r="YB1" s="282"/>
      <c r="YC1" s="282"/>
      <c r="YD1" s="282"/>
      <c r="YE1" s="282"/>
      <c r="YF1" s="282"/>
      <c r="YG1" s="282"/>
      <c r="YH1" s="282"/>
      <c r="YI1" s="282"/>
      <c r="YJ1" s="282"/>
      <c r="YK1" s="282"/>
      <c r="YL1" s="282"/>
      <c r="YM1" s="282"/>
      <c r="YN1" s="282"/>
      <c r="YO1" s="282"/>
      <c r="YP1" s="282"/>
      <c r="YQ1" s="282"/>
      <c r="YR1" s="282"/>
      <c r="YS1" s="282"/>
      <c r="YT1" s="282"/>
      <c r="YU1" s="282"/>
      <c r="YV1" s="282"/>
      <c r="YW1" s="282"/>
      <c r="YX1" s="282"/>
      <c r="YY1" s="282"/>
      <c r="YZ1" s="282"/>
      <c r="ZA1" s="282"/>
      <c r="ZB1" s="282"/>
      <c r="ZC1" s="282"/>
      <c r="ZD1" s="282"/>
      <c r="ZE1" s="282"/>
      <c r="ZF1" s="282"/>
      <c r="ZG1" s="282"/>
      <c r="ZH1" s="282"/>
      <c r="ZI1" s="282"/>
      <c r="ZJ1" s="282"/>
      <c r="ZK1" s="282"/>
      <c r="ZL1" s="282"/>
      <c r="ZM1" s="282"/>
      <c r="ZN1" s="282"/>
      <c r="ZO1" s="282"/>
      <c r="ZP1" s="282"/>
      <c r="ZQ1" s="282"/>
      <c r="ZR1" s="282"/>
      <c r="ZS1" s="282"/>
      <c r="ZT1" s="282"/>
      <c r="ZU1" s="282"/>
      <c r="ZV1" s="282"/>
      <c r="ZW1" s="282"/>
      <c r="ZX1" s="282"/>
      <c r="ZY1" s="282"/>
      <c r="ZZ1" s="282"/>
      <c r="AAA1" s="282"/>
      <c r="AAB1" s="282"/>
      <c r="AAC1" s="282"/>
      <c r="AAD1" s="282"/>
      <c r="AAE1" s="282"/>
      <c r="AAF1" s="282"/>
      <c r="AAG1" s="282"/>
      <c r="AAH1" s="282"/>
      <c r="AAI1" s="282"/>
      <c r="AAJ1" s="282"/>
      <c r="AAK1" s="282"/>
      <c r="AAL1" s="282"/>
      <c r="AAM1" s="282"/>
      <c r="AAN1" s="282"/>
      <c r="AAO1" s="282"/>
      <c r="AAP1" s="282"/>
      <c r="AAQ1" s="282"/>
      <c r="AAR1" s="282"/>
      <c r="AAS1" s="282"/>
      <c r="AAT1" s="282"/>
      <c r="AAU1" s="282"/>
      <c r="AAV1" s="282"/>
      <c r="AAW1" s="282"/>
      <c r="AAX1" s="282"/>
      <c r="AAY1" s="282"/>
      <c r="AAZ1" s="282"/>
      <c r="ABA1" s="282"/>
      <c r="ABB1" s="282"/>
      <c r="ABC1" s="282"/>
      <c r="ABD1" s="282"/>
      <c r="ABE1" s="282"/>
      <c r="ABF1" s="282"/>
      <c r="ABG1" s="282"/>
      <c r="ABH1" s="282"/>
      <c r="ABI1" s="282"/>
      <c r="ABJ1" s="282"/>
      <c r="ABK1" s="282"/>
      <c r="ABL1" s="282"/>
      <c r="ABM1" s="282"/>
      <c r="ABN1" s="282"/>
      <c r="ABO1" s="282"/>
      <c r="ABP1" s="282"/>
      <c r="ABQ1" s="282"/>
      <c r="ABR1" s="282"/>
      <c r="ABS1" s="282"/>
      <c r="ABT1" s="282"/>
      <c r="ABU1" s="282"/>
      <c r="ABV1" s="282"/>
      <c r="ABW1" s="282"/>
      <c r="ABX1" s="282"/>
      <c r="ABY1" s="282"/>
      <c r="ABZ1" s="282"/>
      <c r="ACA1" s="282"/>
      <c r="ACB1" s="282"/>
      <c r="ACC1" s="282"/>
      <c r="ACD1" s="282"/>
      <c r="ACE1" s="282"/>
      <c r="ACF1" s="282"/>
      <c r="ACG1" s="282"/>
      <c r="ACH1" s="282"/>
      <c r="ACI1" s="282"/>
      <c r="ACJ1" s="282"/>
      <c r="ACK1" s="282"/>
      <c r="ACL1" s="282"/>
      <c r="ACM1" s="282"/>
      <c r="ACN1" s="282"/>
      <c r="ACO1" s="282"/>
      <c r="ACP1" s="282"/>
      <c r="ACQ1" s="282"/>
      <c r="ACR1" s="282"/>
      <c r="ACS1" s="282"/>
      <c r="ACT1" s="282"/>
      <c r="ACU1" s="282"/>
      <c r="ACV1" s="282"/>
      <c r="ACW1" s="282"/>
      <c r="ACX1" s="282"/>
      <c r="ACY1" s="282"/>
      <c r="ACZ1" s="282"/>
      <c r="ADA1" s="282"/>
      <c r="ADB1" s="282"/>
      <c r="ADC1" s="282"/>
      <c r="ADD1" s="282"/>
      <c r="ADE1" s="282"/>
      <c r="ADF1" s="282"/>
      <c r="ADG1" s="282"/>
      <c r="ADH1" s="282"/>
      <c r="ADI1" s="282"/>
      <c r="ADJ1" s="282"/>
      <c r="ADK1" s="282"/>
      <c r="ADL1" s="282"/>
      <c r="ADM1" s="282"/>
      <c r="ADN1" s="282"/>
      <c r="ADO1" s="282"/>
      <c r="ADP1" s="282"/>
      <c r="ADQ1" s="282"/>
      <c r="ADR1" s="282"/>
      <c r="ADS1" s="282"/>
      <c r="ADT1" s="282"/>
      <c r="ADU1" s="282"/>
      <c r="ADV1" s="282"/>
      <c r="ADW1" s="282"/>
      <c r="ADX1" s="282"/>
      <c r="ADY1" s="282"/>
      <c r="ADZ1" s="282"/>
      <c r="AEA1" s="282"/>
      <c r="AEB1" s="282"/>
      <c r="AEC1" s="282"/>
      <c r="AED1" s="282"/>
      <c r="AEE1" s="282"/>
      <c r="AEF1" s="282"/>
      <c r="AEG1" s="282"/>
      <c r="AEH1" s="282"/>
      <c r="AEI1" s="282"/>
      <c r="AEJ1" s="282"/>
      <c r="AEK1" s="282"/>
      <c r="AEL1" s="282"/>
      <c r="AEM1" s="282"/>
      <c r="AEN1" s="282"/>
      <c r="AEO1" s="282"/>
      <c r="AEP1" s="282"/>
      <c r="AEQ1" s="282"/>
      <c r="AER1" s="282"/>
      <c r="AES1" s="282"/>
      <c r="AET1" s="282"/>
      <c r="AEU1" s="282"/>
      <c r="AEV1" s="282"/>
      <c r="AEW1" s="282"/>
      <c r="AEX1" s="282"/>
      <c r="AEY1" s="282"/>
      <c r="AEZ1" s="282"/>
      <c r="AFA1" s="282"/>
      <c r="AFB1" s="282"/>
      <c r="AFC1" s="282"/>
      <c r="AFD1" s="282"/>
      <c r="AFE1" s="282"/>
      <c r="AFF1" s="282"/>
      <c r="AFG1" s="282"/>
      <c r="AFH1" s="282"/>
      <c r="AFI1" s="282"/>
      <c r="AFJ1" s="282"/>
      <c r="AFK1" s="282"/>
      <c r="AFL1" s="282"/>
      <c r="AFM1" s="282"/>
      <c r="AFN1" s="282"/>
      <c r="AFO1" s="282"/>
      <c r="AFP1" s="282"/>
      <c r="AFQ1" s="282"/>
      <c r="AFR1" s="282"/>
      <c r="AFS1" s="282"/>
      <c r="AFT1" s="282"/>
      <c r="AFU1" s="282"/>
      <c r="AFV1" s="282"/>
      <c r="AFW1" s="282"/>
      <c r="AFX1" s="282"/>
      <c r="AFY1" s="282"/>
      <c r="AFZ1" s="282"/>
      <c r="AGA1" s="282"/>
      <c r="AGB1" s="282"/>
      <c r="AGC1" s="282"/>
      <c r="AGD1" s="282"/>
      <c r="AGE1" s="282"/>
      <c r="AGF1" s="282"/>
      <c r="AGG1" s="282"/>
      <c r="AGH1" s="282"/>
      <c r="AGI1" s="282"/>
      <c r="AGJ1" s="282"/>
      <c r="AGK1" s="282"/>
      <c r="AGL1" s="282"/>
      <c r="AGM1" s="282"/>
      <c r="AGN1" s="282"/>
      <c r="AGO1" s="282"/>
      <c r="AGP1" s="282"/>
      <c r="AGQ1" s="282"/>
      <c r="AGR1" s="282"/>
      <c r="AGS1" s="282"/>
      <c r="AGT1" s="282"/>
      <c r="AGU1" s="282"/>
      <c r="AGV1" s="282"/>
      <c r="AGW1" s="282"/>
      <c r="AGX1" s="282"/>
      <c r="AGY1" s="282"/>
      <c r="AGZ1" s="282"/>
      <c r="AHA1" s="282"/>
      <c r="AHB1" s="282"/>
      <c r="AHC1" s="282"/>
      <c r="AHD1" s="282"/>
      <c r="AHE1" s="282"/>
      <c r="AHF1" s="282"/>
      <c r="AHG1" s="282"/>
      <c r="AHH1" s="282"/>
      <c r="AHI1" s="282"/>
      <c r="AHJ1" s="282"/>
      <c r="AHK1" s="282"/>
      <c r="AHL1" s="282"/>
      <c r="AHM1" s="282"/>
      <c r="AHN1" s="282"/>
      <c r="AHO1" s="282"/>
      <c r="AHP1" s="282"/>
      <c r="AHQ1" s="282"/>
      <c r="AHR1" s="282"/>
      <c r="AHS1" s="282"/>
      <c r="AHT1" s="282"/>
      <c r="AHU1" s="282"/>
      <c r="AHV1" s="282"/>
      <c r="AHW1" s="282"/>
      <c r="AHX1" s="282"/>
      <c r="AHY1" s="282"/>
      <c r="AHZ1" s="282"/>
      <c r="AIA1" s="282"/>
      <c r="AIB1" s="282"/>
      <c r="AIC1" s="282"/>
      <c r="AID1" s="282"/>
      <c r="AIE1" s="282"/>
      <c r="AIF1" s="282"/>
      <c r="AIG1" s="282"/>
      <c r="AIH1" s="282"/>
      <c r="AII1" s="282"/>
      <c r="AIJ1" s="282"/>
      <c r="AIK1" s="282"/>
      <c r="AIL1" s="282"/>
      <c r="AIM1" s="282"/>
      <c r="AIN1" s="282"/>
      <c r="AIO1" s="282"/>
      <c r="AIP1" s="282"/>
      <c r="AIQ1" s="282"/>
      <c r="AIR1" s="282"/>
      <c r="AIS1" s="282"/>
      <c r="AIT1" s="282"/>
      <c r="AIU1" s="282"/>
      <c r="AIV1" s="282"/>
      <c r="AIW1" s="282"/>
      <c r="AIX1" s="282"/>
      <c r="AIY1" s="282"/>
      <c r="AIZ1" s="282"/>
      <c r="AJA1" s="282"/>
      <c r="AJB1" s="282"/>
      <c r="AJC1" s="282"/>
      <c r="AJD1" s="282"/>
      <c r="AJE1" s="282"/>
      <c r="AJF1" s="282"/>
      <c r="AJG1" s="282"/>
      <c r="AJH1" s="282"/>
      <c r="AJI1" s="282"/>
      <c r="AJJ1" s="282"/>
      <c r="AJK1" s="282"/>
      <c r="AJL1" s="282"/>
      <c r="AJM1" s="282"/>
      <c r="AJN1" s="282"/>
      <c r="AJO1" s="282"/>
      <c r="AJP1" s="282"/>
      <c r="AJQ1" s="282"/>
      <c r="AJR1" s="282"/>
      <c r="AJS1" s="282"/>
      <c r="AJT1" s="282"/>
      <c r="AJU1" s="282"/>
      <c r="AJV1" s="282"/>
      <c r="AJW1" s="282"/>
      <c r="AJX1" s="282"/>
      <c r="AJY1" s="282"/>
      <c r="AJZ1" s="282"/>
      <c r="AKA1" s="282"/>
      <c r="AKB1" s="282"/>
      <c r="AKC1" s="282"/>
      <c r="AKD1" s="282"/>
      <c r="AKE1" s="282"/>
      <c r="AKF1" s="282"/>
      <c r="AKG1" s="282"/>
      <c r="AKH1" s="282"/>
      <c r="AKI1" s="282"/>
      <c r="AKJ1" s="282"/>
      <c r="AKK1" s="282"/>
      <c r="AKL1" s="282"/>
      <c r="AKM1" s="282"/>
      <c r="AKN1" s="282"/>
      <c r="AKO1" s="282"/>
      <c r="AKP1" s="282"/>
      <c r="AKQ1" s="282"/>
      <c r="AKR1" s="282"/>
      <c r="AKS1" s="282"/>
      <c r="AKT1" s="282"/>
      <c r="AKU1" s="282"/>
      <c r="AKV1" s="282"/>
      <c r="AKW1" s="282"/>
      <c r="AKX1" s="282"/>
      <c r="AKY1" s="282"/>
      <c r="AKZ1" s="282"/>
      <c r="ALA1" s="282"/>
      <c r="ALB1" s="282"/>
      <c r="ALC1" s="282"/>
      <c r="ALD1" s="282"/>
      <c r="ALE1" s="282"/>
      <c r="ALF1" s="282"/>
      <c r="ALG1" s="282"/>
      <c r="ALH1" s="282"/>
      <c r="ALI1" s="282"/>
      <c r="ALJ1" s="282"/>
      <c r="ALK1" s="282"/>
      <c r="ALL1" s="282"/>
      <c r="ALM1" s="282"/>
      <c r="ALN1" s="282"/>
      <c r="ALO1" s="282"/>
      <c r="ALP1" s="282"/>
      <c r="ALQ1" s="282"/>
      <c r="ALR1" s="282"/>
      <c r="ALS1" s="282"/>
      <c r="ALT1" s="282"/>
      <c r="ALU1" s="282"/>
      <c r="ALV1" s="282"/>
      <c r="ALW1" s="282"/>
      <c r="ALX1" s="282"/>
      <c r="ALY1" s="282"/>
      <c r="ALZ1" s="282"/>
      <c r="AMA1" s="282"/>
      <c r="AMB1" s="282"/>
      <c r="AMC1" s="282"/>
      <c r="AMD1" s="282"/>
      <c r="AME1" s="282"/>
      <c r="AMF1" s="282"/>
      <c r="AMG1" s="282"/>
      <c r="AMH1" s="282"/>
      <c r="AMI1" s="282"/>
      <c r="AMJ1" s="282"/>
      <c r="AMK1" s="282"/>
      <c r="AML1" s="282"/>
      <c r="AMM1" s="282"/>
      <c r="AMN1" s="282"/>
      <c r="AMO1" s="282"/>
      <c r="AMP1" s="282"/>
      <c r="AMQ1" s="282"/>
      <c r="AMR1" s="282"/>
      <c r="AMS1" s="282"/>
      <c r="AMT1" s="282"/>
      <c r="AMU1" s="282"/>
      <c r="AMV1" s="282"/>
      <c r="AMW1" s="282"/>
      <c r="AMX1" s="282"/>
      <c r="AMY1" s="282"/>
      <c r="AMZ1" s="282"/>
      <c r="ANA1" s="282"/>
      <c r="ANB1" s="282"/>
      <c r="ANC1" s="282"/>
      <c r="AND1" s="282"/>
      <c r="ANE1" s="282"/>
      <c r="ANF1" s="282"/>
      <c r="ANG1" s="282"/>
      <c r="ANH1" s="282"/>
      <c r="ANI1" s="282"/>
      <c r="ANJ1" s="282"/>
      <c r="ANK1" s="282"/>
      <c r="ANL1" s="282"/>
      <c r="ANM1" s="282"/>
      <c r="ANN1" s="282"/>
      <c r="ANO1" s="282"/>
      <c r="ANP1" s="282"/>
      <c r="ANQ1" s="282"/>
      <c r="ANR1" s="282"/>
      <c r="ANS1" s="282"/>
      <c r="ANT1" s="282"/>
      <c r="ANU1" s="282"/>
      <c r="ANV1" s="282"/>
      <c r="ANW1" s="282"/>
      <c r="ANX1" s="282"/>
      <c r="ANY1" s="282"/>
      <c r="ANZ1" s="282"/>
      <c r="AOA1" s="282"/>
      <c r="AOB1" s="282"/>
      <c r="AOC1" s="282"/>
      <c r="AOD1" s="282"/>
      <c r="AOE1" s="282"/>
      <c r="AOF1" s="282"/>
      <c r="AOG1" s="282"/>
      <c r="AOH1" s="282"/>
      <c r="AOI1" s="282"/>
      <c r="AOJ1" s="282"/>
      <c r="AOK1" s="282"/>
      <c r="AOL1" s="282"/>
      <c r="AOM1" s="282"/>
      <c r="AON1" s="282"/>
      <c r="AOO1" s="282"/>
      <c r="AOP1" s="282"/>
      <c r="AOQ1" s="282"/>
      <c r="AOR1" s="282"/>
      <c r="AOS1" s="282"/>
      <c r="AOT1" s="282"/>
      <c r="AOU1" s="282"/>
      <c r="AOV1" s="282"/>
      <c r="AOW1" s="282"/>
      <c r="AOX1" s="282"/>
      <c r="AOY1" s="282"/>
      <c r="AOZ1" s="282"/>
      <c r="APA1" s="282"/>
      <c r="APB1" s="282"/>
      <c r="APC1" s="282"/>
      <c r="APD1" s="282"/>
      <c r="APE1" s="282"/>
      <c r="APF1" s="282"/>
      <c r="APG1" s="282"/>
      <c r="APH1" s="282"/>
      <c r="API1" s="282"/>
      <c r="APJ1" s="282"/>
      <c r="APK1" s="282"/>
      <c r="APL1" s="282"/>
      <c r="APM1" s="282"/>
      <c r="APN1" s="282"/>
      <c r="APO1" s="282"/>
      <c r="APP1" s="282"/>
      <c r="APQ1" s="282"/>
      <c r="APR1" s="282"/>
      <c r="APS1" s="282"/>
      <c r="APT1" s="282"/>
      <c r="APU1" s="282"/>
      <c r="APV1" s="282"/>
      <c r="APW1" s="282"/>
      <c r="APX1" s="282"/>
      <c r="APY1" s="282"/>
      <c r="APZ1" s="282"/>
      <c r="AQA1" s="282"/>
      <c r="AQB1" s="282"/>
      <c r="AQC1" s="282"/>
      <c r="AQD1" s="282"/>
      <c r="AQE1" s="282"/>
      <c r="AQF1" s="282"/>
      <c r="AQG1" s="282"/>
      <c r="AQH1" s="282"/>
      <c r="AQI1" s="282"/>
      <c r="AQJ1" s="282"/>
      <c r="AQK1" s="282"/>
      <c r="AQL1" s="282"/>
      <c r="AQM1" s="282"/>
      <c r="AQN1" s="282"/>
      <c r="AQO1" s="282"/>
      <c r="AQP1" s="282"/>
      <c r="AQQ1" s="282"/>
      <c r="AQR1" s="282"/>
      <c r="AQS1" s="282"/>
      <c r="AQT1" s="282"/>
      <c r="AQU1" s="282"/>
      <c r="AQV1" s="282"/>
      <c r="AQW1" s="282"/>
      <c r="AQX1" s="282"/>
      <c r="AQY1" s="282"/>
      <c r="AQZ1" s="282"/>
      <c r="ARA1" s="282"/>
      <c r="ARB1" s="282"/>
      <c r="ARC1" s="282"/>
      <c r="ARD1" s="282"/>
      <c r="ARE1" s="282"/>
      <c r="ARF1" s="282"/>
      <c r="ARG1" s="282"/>
      <c r="ARH1" s="282"/>
      <c r="ARI1" s="282"/>
      <c r="ARJ1" s="282"/>
      <c r="ARK1" s="282"/>
      <c r="ARL1" s="282"/>
      <c r="ARM1" s="282"/>
      <c r="ARN1" s="282"/>
      <c r="ARO1" s="282"/>
      <c r="ARP1" s="282"/>
      <c r="ARQ1" s="282"/>
      <c r="ARR1" s="282"/>
      <c r="ARS1" s="282"/>
      <c r="ART1" s="282"/>
      <c r="ARU1" s="282"/>
      <c r="ARV1" s="282"/>
      <c r="ARW1" s="282"/>
      <c r="ARX1" s="282"/>
      <c r="ARY1" s="282"/>
      <c r="ARZ1" s="282"/>
      <c r="ASA1" s="282"/>
      <c r="ASB1" s="282"/>
      <c r="ASC1" s="282"/>
      <c r="ASD1" s="282"/>
      <c r="ASE1" s="282"/>
      <c r="ASF1" s="282"/>
      <c r="ASG1" s="282"/>
      <c r="ASH1" s="282"/>
      <c r="ASI1" s="282"/>
      <c r="ASJ1" s="282"/>
      <c r="ASK1" s="282"/>
      <c r="ASL1" s="282"/>
      <c r="ASM1" s="282"/>
      <c r="ASN1" s="282"/>
      <c r="ASO1" s="282"/>
      <c r="ASP1" s="282"/>
      <c r="ASQ1" s="282"/>
      <c r="ASR1" s="282"/>
      <c r="ASS1" s="282"/>
      <c r="AST1" s="282"/>
      <c r="ASU1" s="282"/>
      <c r="ASV1" s="282"/>
      <c r="ASW1" s="282"/>
      <c r="ASX1" s="282"/>
      <c r="ASY1" s="282"/>
      <c r="ASZ1" s="282"/>
      <c r="ATA1" s="282"/>
      <c r="ATB1" s="282"/>
      <c r="ATC1" s="282"/>
      <c r="ATD1" s="282"/>
      <c r="ATE1" s="282"/>
      <c r="ATF1" s="282"/>
      <c r="ATG1" s="282"/>
      <c r="ATH1" s="282"/>
      <c r="ATI1" s="282"/>
      <c r="ATJ1" s="282"/>
      <c r="ATK1" s="282"/>
      <c r="ATL1" s="282"/>
      <c r="ATM1" s="282"/>
      <c r="ATN1" s="282"/>
      <c r="ATO1" s="282"/>
      <c r="ATP1" s="282"/>
      <c r="ATQ1" s="282"/>
      <c r="ATR1" s="282"/>
      <c r="ATS1" s="282"/>
      <c r="ATT1" s="282"/>
      <c r="ATU1" s="282"/>
      <c r="ATV1" s="282"/>
      <c r="ATW1" s="282"/>
      <c r="ATX1" s="282"/>
      <c r="ATY1" s="282"/>
      <c r="ATZ1" s="282"/>
      <c r="AUA1" s="282"/>
      <c r="AUB1" s="282"/>
      <c r="AUC1" s="282"/>
      <c r="AUD1" s="282"/>
      <c r="AUE1" s="282"/>
      <c r="AUF1" s="282"/>
      <c r="AUG1" s="282"/>
      <c r="AUH1" s="282"/>
      <c r="AUI1" s="282"/>
      <c r="AUJ1" s="282"/>
      <c r="AUK1" s="282"/>
      <c r="AUL1" s="282"/>
      <c r="AUM1" s="282"/>
      <c r="AUN1" s="282"/>
      <c r="AUO1" s="282"/>
      <c r="AUP1" s="282"/>
      <c r="AUQ1" s="282"/>
      <c r="AUR1" s="282"/>
      <c r="AUS1" s="282"/>
      <c r="AUT1" s="282"/>
      <c r="AUU1" s="282"/>
      <c r="AUV1" s="282"/>
      <c r="AUW1" s="282"/>
      <c r="AUX1" s="282"/>
      <c r="AUY1" s="282"/>
      <c r="AUZ1" s="282"/>
      <c r="AVA1" s="282"/>
      <c r="AVB1" s="282"/>
      <c r="AVC1" s="282"/>
      <c r="AVD1" s="282"/>
      <c r="AVE1" s="282"/>
      <c r="AVF1" s="282"/>
      <c r="AVG1" s="282"/>
      <c r="AVH1" s="282"/>
      <c r="AVI1" s="282"/>
      <c r="AVJ1" s="282"/>
      <c r="AVK1" s="282"/>
      <c r="AVL1" s="282"/>
      <c r="AVM1" s="282"/>
      <c r="AVN1" s="282"/>
      <c r="AVO1" s="282"/>
      <c r="AVP1" s="282"/>
      <c r="AVQ1" s="282"/>
      <c r="AVR1" s="282"/>
      <c r="AVS1" s="282"/>
      <c r="AVT1" s="282"/>
      <c r="AVU1" s="282"/>
      <c r="AVV1" s="282"/>
      <c r="AVW1" s="282"/>
      <c r="AVX1" s="282"/>
      <c r="AVY1" s="282"/>
      <c r="AVZ1" s="282"/>
      <c r="AWA1" s="282"/>
      <c r="AWB1" s="282"/>
      <c r="AWC1" s="282"/>
      <c r="AWD1" s="282"/>
      <c r="AWE1" s="282"/>
      <c r="AWF1" s="282"/>
      <c r="AWG1" s="282"/>
      <c r="AWH1" s="282"/>
      <c r="AWI1" s="282"/>
      <c r="AWJ1" s="282"/>
      <c r="AWK1" s="282"/>
      <c r="AWL1" s="282"/>
      <c r="AWM1" s="282"/>
      <c r="AWN1" s="282"/>
      <c r="AWO1" s="282"/>
      <c r="AWP1" s="282"/>
      <c r="AWQ1" s="282"/>
      <c r="AWR1" s="282"/>
      <c r="AWS1" s="282"/>
      <c r="AWT1" s="282"/>
      <c r="AWU1" s="282"/>
      <c r="AWV1" s="282"/>
      <c r="AWW1" s="282"/>
      <c r="AWX1" s="282"/>
      <c r="AWY1" s="282"/>
      <c r="AWZ1" s="282"/>
      <c r="AXA1" s="282"/>
      <c r="AXB1" s="282"/>
      <c r="AXC1" s="282"/>
      <c r="AXD1" s="282"/>
      <c r="AXE1" s="282"/>
      <c r="AXF1" s="282"/>
      <c r="AXG1" s="282"/>
      <c r="AXH1" s="282"/>
      <c r="AXI1" s="282"/>
      <c r="AXJ1" s="282"/>
      <c r="AXK1" s="282"/>
      <c r="AXL1" s="282"/>
      <c r="AXM1" s="282"/>
      <c r="AXN1" s="282"/>
      <c r="AXO1" s="282"/>
      <c r="AXP1" s="282"/>
      <c r="AXQ1" s="282"/>
      <c r="AXR1" s="282"/>
      <c r="AXS1" s="282"/>
      <c r="AXT1" s="282"/>
      <c r="AXU1" s="282"/>
      <c r="AXV1" s="282"/>
      <c r="AXW1" s="282"/>
      <c r="AXX1" s="282"/>
      <c r="AXY1" s="282"/>
      <c r="AXZ1" s="282"/>
      <c r="AYA1" s="282"/>
      <c r="AYB1" s="282"/>
      <c r="AYC1" s="282"/>
      <c r="AYD1" s="282"/>
      <c r="AYE1" s="282"/>
      <c r="AYF1" s="282"/>
      <c r="AYG1" s="282"/>
      <c r="AYH1" s="282"/>
      <c r="AYI1" s="282"/>
      <c r="AYJ1" s="282"/>
      <c r="AYK1" s="282"/>
      <c r="AYL1" s="282"/>
      <c r="AYM1" s="282"/>
      <c r="AYN1" s="282"/>
      <c r="AYO1" s="282"/>
      <c r="AYP1" s="282"/>
      <c r="AYQ1" s="282"/>
      <c r="AYR1" s="282"/>
      <c r="AYS1" s="282"/>
      <c r="AYT1" s="282"/>
      <c r="AYU1" s="282"/>
      <c r="AYV1" s="282"/>
      <c r="AYW1" s="282"/>
      <c r="AYX1" s="282"/>
      <c r="AYY1" s="282"/>
      <c r="AYZ1" s="282"/>
      <c r="AZA1" s="282"/>
      <c r="AZB1" s="282"/>
      <c r="AZC1" s="282"/>
      <c r="AZD1" s="282"/>
      <c r="AZE1" s="282"/>
      <c r="AZF1" s="282"/>
      <c r="AZG1" s="282"/>
      <c r="AZH1" s="282"/>
      <c r="AZI1" s="282"/>
      <c r="AZJ1" s="282"/>
      <c r="AZK1" s="282"/>
      <c r="AZL1" s="282"/>
      <c r="AZM1" s="282"/>
      <c r="AZN1" s="282"/>
      <c r="AZO1" s="282"/>
      <c r="AZP1" s="282"/>
      <c r="AZQ1" s="282"/>
      <c r="AZR1" s="282"/>
      <c r="AZS1" s="282"/>
      <c r="AZT1" s="282"/>
      <c r="AZU1" s="282"/>
      <c r="AZV1" s="282"/>
      <c r="AZW1" s="282"/>
      <c r="AZX1" s="282"/>
      <c r="AZY1" s="282"/>
      <c r="AZZ1" s="282"/>
      <c r="BAA1" s="282"/>
      <c r="BAB1" s="282"/>
      <c r="BAC1" s="282"/>
      <c r="BAD1" s="282"/>
      <c r="BAE1" s="282"/>
      <c r="BAF1" s="282"/>
      <c r="BAG1" s="282"/>
      <c r="BAH1" s="282"/>
      <c r="BAI1" s="282"/>
      <c r="BAJ1" s="282"/>
      <c r="BAK1" s="282"/>
      <c r="BAL1" s="282"/>
      <c r="BAM1" s="282"/>
      <c r="BAN1" s="282"/>
      <c r="BAO1" s="282"/>
      <c r="BAP1" s="282"/>
      <c r="BAQ1" s="282"/>
      <c r="BAR1" s="282"/>
      <c r="BAS1" s="282"/>
      <c r="BAT1" s="282"/>
      <c r="BAU1" s="282"/>
      <c r="BAV1" s="282"/>
      <c r="BAW1" s="282"/>
      <c r="BAX1" s="282"/>
      <c r="BAY1" s="282"/>
      <c r="BAZ1" s="282"/>
      <c r="BBA1" s="282"/>
      <c r="BBB1" s="282"/>
      <c r="BBC1" s="282"/>
      <c r="BBD1" s="282"/>
      <c r="BBE1" s="282"/>
      <c r="BBF1" s="282"/>
      <c r="BBG1" s="282"/>
      <c r="BBH1" s="282"/>
      <c r="BBI1" s="282"/>
      <c r="BBJ1" s="282"/>
      <c r="BBK1" s="282"/>
      <c r="BBL1" s="282"/>
      <c r="BBM1" s="282"/>
      <c r="BBN1" s="282"/>
      <c r="BBO1" s="282"/>
      <c r="BBP1" s="282"/>
      <c r="BBQ1" s="282"/>
      <c r="BBR1" s="282"/>
      <c r="BBS1" s="282"/>
      <c r="BBT1" s="282"/>
      <c r="BBU1" s="282"/>
      <c r="BBV1" s="282"/>
      <c r="BBW1" s="282"/>
      <c r="BBX1" s="282"/>
      <c r="BBY1" s="282"/>
      <c r="BBZ1" s="282"/>
      <c r="BCA1" s="282"/>
      <c r="BCB1" s="282"/>
      <c r="BCC1" s="282"/>
      <c r="BCD1" s="282"/>
      <c r="BCE1" s="282"/>
      <c r="BCF1" s="282"/>
      <c r="BCG1" s="282"/>
      <c r="BCH1" s="282"/>
      <c r="BCI1" s="282"/>
      <c r="BCJ1" s="282"/>
      <c r="BCK1" s="282"/>
      <c r="BCL1" s="282"/>
      <c r="BCM1" s="282"/>
      <c r="BCN1" s="282"/>
      <c r="BCO1" s="282"/>
      <c r="BCP1" s="282"/>
      <c r="BCQ1" s="282"/>
      <c r="BCR1" s="282"/>
      <c r="BCS1" s="282"/>
      <c r="BCT1" s="282"/>
      <c r="BCU1" s="282"/>
      <c r="BCV1" s="282"/>
      <c r="BCW1" s="282"/>
      <c r="BCX1" s="282"/>
      <c r="BCY1" s="282"/>
      <c r="BCZ1" s="282"/>
      <c r="BDA1" s="282"/>
      <c r="BDB1" s="282"/>
      <c r="BDC1" s="282"/>
      <c r="BDD1" s="282"/>
      <c r="BDE1" s="282"/>
      <c r="BDF1" s="282"/>
      <c r="BDG1" s="282"/>
      <c r="BDH1" s="282"/>
      <c r="BDI1" s="282"/>
      <c r="BDJ1" s="282"/>
      <c r="BDK1" s="282"/>
      <c r="BDL1" s="282"/>
      <c r="BDM1" s="282"/>
      <c r="BDN1" s="282"/>
      <c r="BDO1" s="282"/>
      <c r="BDP1" s="282"/>
      <c r="BDQ1" s="282"/>
      <c r="BDR1" s="282"/>
      <c r="BDS1" s="282"/>
      <c r="BDT1" s="282"/>
      <c r="BDU1" s="282"/>
      <c r="BDV1" s="282"/>
      <c r="BDW1" s="282"/>
      <c r="BDX1" s="282"/>
      <c r="BDY1" s="282"/>
      <c r="BDZ1" s="282"/>
      <c r="BEA1" s="282"/>
      <c r="BEB1" s="282"/>
      <c r="BEC1" s="282"/>
      <c r="BED1" s="282"/>
      <c r="BEE1" s="282"/>
      <c r="BEF1" s="282"/>
      <c r="BEG1" s="282"/>
      <c r="BEH1" s="282"/>
      <c r="BEI1" s="282"/>
      <c r="BEJ1" s="282"/>
      <c r="BEK1" s="282"/>
      <c r="BEL1" s="282"/>
      <c r="BEM1" s="282"/>
      <c r="BEN1" s="282"/>
      <c r="BEO1" s="282"/>
      <c r="BEP1" s="282"/>
      <c r="BEQ1" s="282"/>
      <c r="BER1" s="282"/>
      <c r="BES1" s="282"/>
      <c r="BET1" s="282"/>
      <c r="BEU1" s="282"/>
      <c r="BEV1" s="282"/>
      <c r="BEW1" s="282"/>
      <c r="BEX1" s="282"/>
      <c r="BEY1" s="282"/>
      <c r="BEZ1" s="282"/>
      <c r="BFA1" s="282"/>
      <c r="BFB1" s="282"/>
      <c r="BFC1" s="282"/>
      <c r="BFD1" s="282"/>
      <c r="BFE1" s="282"/>
      <c r="BFF1" s="282"/>
      <c r="BFG1" s="282"/>
      <c r="BFH1" s="282"/>
      <c r="BFI1" s="282"/>
      <c r="BFJ1" s="282"/>
      <c r="BFK1" s="282"/>
      <c r="BFL1" s="282"/>
      <c r="BFM1" s="282"/>
      <c r="BFN1" s="282"/>
      <c r="BFO1" s="282"/>
      <c r="BFP1" s="282"/>
      <c r="BFQ1" s="282"/>
      <c r="BFR1" s="282"/>
      <c r="BFS1" s="282"/>
      <c r="BFT1" s="282"/>
      <c r="BFU1" s="282"/>
      <c r="BFV1" s="282"/>
      <c r="BFW1" s="282"/>
      <c r="BFX1" s="282"/>
      <c r="BFY1" s="282"/>
      <c r="BFZ1" s="282"/>
      <c r="BGA1" s="282"/>
      <c r="BGB1" s="282"/>
      <c r="BGC1" s="282"/>
      <c r="BGD1" s="282"/>
      <c r="BGE1" s="282"/>
      <c r="BGF1" s="282"/>
      <c r="BGG1" s="282"/>
      <c r="BGH1" s="282"/>
      <c r="BGI1" s="282"/>
      <c r="BGJ1" s="282"/>
      <c r="BGK1" s="282"/>
      <c r="BGL1" s="282"/>
      <c r="BGM1" s="282"/>
      <c r="BGN1" s="282"/>
      <c r="BGO1" s="282"/>
      <c r="BGP1" s="282"/>
      <c r="BGQ1" s="282"/>
      <c r="BGR1" s="282"/>
      <c r="BGS1" s="282"/>
      <c r="BGT1" s="282"/>
      <c r="BGU1" s="282"/>
      <c r="BGV1" s="282"/>
      <c r="BGW1" s="282"/>
      <c r="BGX1" s="282"/>
      <c r="BGY1" s="282"/>
      <c r="BGZ1" s="282"/>
      <c r="BHA1" s="282"/>
      <c r="BHB1" s="282"/>
      <c r="BHC1" s="282"/>
      <c r="BHD1" s="282"/>
      <c r="BHE1" s="282"/>
      <c r="BHF1" s="282"/>
      <c r="BHG1" s="282"/>
      <c r="BHH1" s="282"/>
      <c r="BHI1" s="282"/>
      <c r="BHJ1" s="282"/>
      <c r="BHK1" s="282"/>
      <c r="BHL1" s="282"/>
      <c r="BHM1" s="282"/>
      <c r="BHN1" s="282"/>
      <c r="BHO1" s="282"/>
      <c r="BHP1" s="282"/>
      <c r="BHQ1" s="282"/>
      <c r="BHR1" s="282"/>
      <c r="BHS1" s="282"/>
      <c r="BHT1" s="282"/>
      <c r="BHU1" s="282"/>
      <c r="BHV1" s="282"/>
      <c r="BHW1" s="282"/>
      <c r="BHX1" s="282"/>
      <c r="BHY1" s="282"/>
      <c r="BHZ1" s="282"/>
      <c r="BIA1" s="282"/>
      <c r="BIB1" s="282"/>
      <c r="BIC1" s="282"/>
      <c r="BID1" s="282"/>
      <c r="BIE1" s="282"/>
      <c r="BIF1" s="282"/>
      <c r="BIG1" s="282"/>
      <c r="BIH1" s="282"/>
      <c r="BII1" s="282"/>
      <c r="BIJ1" s="282"/>
      <c r="BIK1" s="282"/>
      <c r="BIL1" s="282"/>
      <c r="BIM1" s="282"/>
      <c r="BIN1" s="282"/>
      <c r="BIO1" s="282"/>
      <c r="BIP1" s="282"/>
      <c r="BIQ1" s="282"/>
      <c r="BIR1" s="282"/>
      <c r="BIS1" s="282"/>
      <c r="BIT1" s="282"/>
      <c r="BIU1" s="282"/>
      <c r="BIV1" s="282"/>
      <c r="BIW1" s="282"/>
      <c r="BIX1" s="282"/>
      <c r="BIY1" s="282"/>
      <c r="BIZ1" s="282"/>
      <c r="BJA1" s="282"/>
      <c r="BJB1" s="282"/>
      <c r="BJC1" s="282"/>
      <c r="BJD1" s="282"/>
      <c r="BJE1" s="282"/>
      <c r="BJF1" s="282"/>
      <c r="BJG1" s="282"/>
      <c r="BJH1" s="282"/>
      <c r="BJI1" s="282"/>
      <c r="BJJ1" s="282"/>
      <c r="BJK1" s="282"/>
      <c r="BJL1" s="282"/>
      <c r="BJM1" s="282"/>
      <c r="BJN1" s="282"/>
      <c r="BJO1" s="282"/>
      <c r="BJP1" s="282"/>
      <c r="BJQ1" s="282"/>
      <c r="BJR1" s="282"/>
      <c r="BJS1" s="282"/>
      <c r="BJT1" s="282"/>
      <c r="BJU1" s="282"/>
      <c r="BJV1" s="282"/>
      <c r="BJW1" s="282"/>
      <c r="BJX1" s="282"/>
      <c r="BJY1" s="282"/>
      <c r="BJZ1" s="282"/>
      <c r="BKA1" s="282"/>
      <c r="BKB1" s="282"/>
      <c r="BKC1" s="282"/>
      <c r="BKD1" s="282"/>
      <c r="BKE1" s="282"/>
      <c r="BKF1" s="282"/>
      <c r="BKG1" s="282"/>
      <c r="BKH1" s="282"/>
      <c r="BKI1" s="282"/>
      <c r="BKJ1" s="282"/>
      <c r="BKK1" s="282"/>
      <c r="BKL1" s="282"/>
      <c r="BKM1" s="282"/>
      <c r="BKN1" s="282"/>
      <c r="BKO1" s="282"/>
      <c r="BKP1" s="282"/>
      <c r="BKQ1" s="282"/>
      <c r="BKR1" s="282"/>
      <c r="BKS1" s="282"/>
      <c r="BKT1" s="282"/>
      <c r="BKU1" s="282"/>
      <c r="BKV1" s="282"/>
      <c r="BKW1" s="282"/>
      <c r="BKX1" s="282"/>
      <c r="BKY1" s="282"/>
      <c r="BKZ1" s="282"/>
      <c r="BLA1" s="282"/>
      <c r="BLB1" s="282"/>
      <c r="BLC1" s="282"/>
      <c r="BLD1" s="282"/>
      <c r="BLE1" s="282"/>
      <c r="BLF1" s="282"/>
      <c r="BLG1" s="282"/>
      <c r="BLH1" s="282"/>
      <c r="BLI1" s="282"/>
      <c r="BLJ1" s="282"/>
      <c r="BLK1" s="282"/>
      <c r="BLL1" s="282"/>
      <c r="BLM1" s="282"/>
      <c r="BLN1" s="282"/>
      <c r="BLO1" s="282"/>
      <c r="BLP1" s="282"/>
      <c r="BLQ1" s="282"/>
      <c r="BLR1" s="282"/>
      <c r="BLS1" s="282"/>
      <c r="BLT1" s="282"/>
      <c r="BLU1" s="282"/>
      <c r="BLV1" s="282"/>
      <c r="BLW1" s="282"/>
      <c r="BLX1" s="282"/>
      <c r="BLY1" s="282"/>
      <c r="BLZ1" s="282"/>
      <c r="BMA1" s="282"/>
      <c r="BMB1" s="282"/>
      <c r="BMC1" s="282"/>
      <c r="BMD1" s="282"/>
      <c r="BME1" s="282"/>
      <c r="BMF1" s="282"/>
      <c r="BMG1" s="282"/>
      <c r="BMH1" s="282"/>
      <c r="BMI1" s="282"/>
      <c r="BMJ1" s="282"/>
      <c r="BMK1" s="282"/>
      <c r="BML1" s="282"/>
      <c r="BMM1" s="282"/>
      <c r="BMN1" s="282"/>
      <c r="BMO1" s="282"/>
      <c r="BMP1" s="282"/>
      <c r="BMQ1" s="282"/>
      <c r="BMR1" s="282"/>
      <c r="BMS1" s="282"/>
      <c r="BMT1" s="282"/>
      <c r="BMU1" s="282"/>
      <c r="BMV1" s="282"/>
      <c r="BMW1" s="282"/>
      <c r="BMX1" s="282"/>
      <c r="BMY1" s="282"/>
      <c r="BMZ1" s="282"/>
      <c r="BNA1" s="282"/>
      <c r="BNB1" s="282"/>
      <c r="BNC1" s="282"/>
      <c r="BND1" s="282"/>
      <c r="BNE1" s="282"/>
      <c r="BNF1" s="282"/>
      <c r="BNG1" s="282"/>
      <c r="BNH1" s="282"/>
      <c r="BNI1" s="282"/>
      <c r="BNJ1" s="282"/>
      <c r="BNK1" s="282"/>
      <c r="BNL1" s="282"/>
      <c r="BNM1" s="282"/>
      <c r="BNN1" s="282"/>
      <c r="BNO1" s="282"/>
      <c r="BNP1" s="282"/>
      <c r="BNQ1" s="282"/>
      <c r="BNR1" s="282"/>
      <c r="BNS1" s="282"/>
      <c r="BNT1" s="282"/>
      <c r="BNU1" s="282"/>
      <c r="BNV1" s="282"/>
      <c r="BNW1" s="282"/>
      <c r="BNX1" s="282"/>
      <c r="BNY1" s="282"/>
      <c r="BNZ1" s="282"/>
      <c r="BOA1" s="282"/>
      <c r="BOB1" s="282"/>
      <c r="BOC1" s="282"/>
      <c r="BOD1" s="282"/>
      <c r="BOE1" s="282"/>
      <c r="BOF1" s="282"/>
      <c r="BOG1" s="282"/>
      <c r="BOH1" s="282"/>
      <c r="BOI1" s="282"/>
      <c r="BOJ1" s="282"/>
      <c r="BOK1" s="282"/>
      <c r="BOL1" s="282"/>
      <c r="BOM1" s="282"/>
      <c r="BON1" s="282"/>
      <c r="BOO1" s="282"/>
      <c r="BOP1" s="282"/>
      <c r="BOQ1" s="282"/>
      <c r="BOR1" s="282"/>
      <c r="BOS1" s="282"/>
      <c r="BOT1" s="282"/>
      <c r="BOU1" s="282"/>
      <c r="BOV1" s="282"/>
      <c r="BOW1" s="282"/>
      <c r="BOX1" s="282"/>
      <c r="BOY1" s="282"/>
      <c r="BOZ1" s="282"/>
      <c r="BPA1" s="282"/>
      <c r="BPB1" s="282"/>
      <c r="BPC1" s="282"/>
      <c r="BPD1" s="282"/>
      <c r="BPE1" s="282"/>
      <c r="BPF1" s="282"/>
      <c r="BPG1" s="282"/>
      <c r="BPH1" s="282"/>
      <c r="BPI1" s="282"/>
      <c r="BPJ1" s="282"/>
      <c r="BPK1" s="282"/>
      <c r="BPL1" s="282"/>
      <c r="BPM1" s="282"/>
      <c r="BPN1" s="282"/>
      <c r="BPO1" s="282"/>
      <c r="BPP1" s="282"/>
      <c r="BPQ1" s="282"/>
      <c r="BPR1" s="282"/>
      <c r="BPS1" s="282"/>
      <c r="BPT1" s="282"/>
      <c r="BPU1" s="282"/>
      <c r="BPV1" s="282"/>
      <c r="BPW1" s="282"/>
      <c r="BPX1" s="282"/>
      <c r="BPY1" s="282"/>
      <c r="BPZ1" s="282"/>
      <c r="BQA1" s="282"/>
      <c r="BQB1" s="282"/>
      <c r="BQC1" s="282"/>
      <c r="BQD1" s="282"/>
      <c r="BQE1" s="282"/>
      <c r="BQF1" s="282"/>
      <c r="BQG1" s="282"/>
      <c r="BQH1" s="282"/>
      <c r="BQI1" s="282"/>
      <c r="BQJ1" s="282"/>
      <c r="BQK1" s="282"/>
      <c r="BQL1" s="282"/>
      <c r="BQM1" s="282"/>
      <c r="BQN1" s="282"/>
      <c r="BQO1" s="282"/>
      <c r="BQP1" s="282"/>
      <c r="BQQ1" s="282"/>
      <c r="BQR1" s="282"/>
      <c r="BQS1" s="282"/>
      <c r="BQT1" s="282"/>
      <c r="BQU1" s="282"/>
      <c r="BQV1" s="282"/>
      <c r="BQW1" s="282"/>
      <c r="BQX1" s="282"/>
      <c r="BQY1" s="282"/>
      <c r="BQZ1" s="282"/>
      <c r="BRA1" s="282"/>
      <c r="BRB1" s="282"/>
      <c r="BRC1" s="282"/>
      <c r="BRD1" s="282"/>
      <c r="BRE1" s="282"/>
      <c r="BRF1" s="282"/>
      <c r="BRG1" s="282"/>
      <c r="BRH1" s="282"/>
      <c r="BRI1" s="282"/>
      <c r="BRJ1" s="282"/>
      <c r="BRK1" s="282"/>
      <c r="BRL1" s="282"/>
      <c r="BRM1" s="282"/>
      <c r="BRN1" s="282"/>
      <c r="BRO1" s="282"/>
      <c r="BRP1" s="282"/>
      <c r="BRQ1" s="282"/>
      <c r="BRR1" s="282"/>
      <c r="BRS1" s="282"/>
      <c r="BRT1" s="282"/>
      <c r="BRU1" s="282"/>
      <c r="BRV1" s="282"/>
      <c r="BRW1" s="282"/>
      <c r="BRX1" s="282"/>
      <c r="BRY1" s="282"/>
      <c r="BRZ1" s="282"/>
      <c r="BSA1" s="282"/>
      <c r="BSB1" s="282"/>
      <c r="BSC1" s="282"/>
      <c r="BSD1" s="282"/>
      <c r="BSE1" s="282"/>
      <c r="BSF1" s="282"/>
      <c r="BSG1" s="282"/>
      <c r="BSH1" s="282"/>
      <c r="BSI1" s="282"/>
      <c r="BSJ1" s="282"/>
      <c r="BSK1" s="282"/>
      <c r="BSL1" s="282"/>
      <c r="BSM1" s="282"/>
      <c r="BSN1" s="282"/>
      <c r="BSO1" s="282"/>
      <c r="BSP1" s="282"/>
      <c r="BSQ1" s="282"/>
      <c r="BSR1" s="282"/>
      <c r="BSS1" s="282"/>
      <c r="BST1" s="282"/>
      <c r="BSU1" s="282"/>
      <c r="BSV1" s="282"/>
      <c r="BSW1" s="282"/>
      <c r="BSX1" s="282"/>
      <c r="BSY1" s="282"/>
      <c r="BSZ1" s="282"/>
      <c r="BTA1" s="282"/>
      <c r="BTB1" s="282"/>
      <c r="BTC1" s="282"/>
      <c r="BTD1" s="282"/>
      <c r="BTE1" s="282"/>
      <c r="BTF1" s="282"/>
      <c r="BTG1" s="282"/>
      <c r="BTH1" s="282"/>
      <c r="BTI1" s="282"/>
      <c r="BTJ1" s="282"/>
      <c r="BTK1" s="282"/>
      <c r="BTL1" s="282"/>
      <c r="BTM1" s="282"/>
      <c r="BTN1" s="282"/>
      <c r="BTO1" s="282"/>
      <c r="BTP1" s="282"/>
      <c r="BTQ1" s="282"/>
      <c r="BTR1" s="282"/>
      <c r="BTS1" s="282"/>
      <c r="BTT1" s="282"/>
      <c r="BTU1" s="282"/>
      <c r="BTV1" s="282"/>
      <c r="BTW1" s="282"/>
      <c r="BTX1" s="282"/>
      <c r="BTY1" s="282"/>
      <c r="BTZ1" s="282"/>
      <c r="BUA1" s="282"/>
      <c r="BUB1" s="282"/>
      <c r="BUC1" s="282"/>
      <c r="BUD1" s="282"/>
      <c r="BUE1" s="282"/>
      <c r="BUF1" s="282"/>
      <c r="BUG1" s="282"/>
      <c r="BUH1" s="282"/>
      <c r="BUI1" s="282"/>
      <c r="BUJ1" s="282"/>
      <c r="BUK1" s="282"/>
      <c r="BUL1" s="282"/>
      <c r="BUM1" s="282"/>
      <c r="BUN1" s="282"/>
      <c r="BUO1" s="282"/>
      <c r="BUP1" s="282"/>
      <c r="BUQ1" s="282"/>
      <c r="BUR1" s="282"/>
      <c r="BUS1" s="282"/>
      <c r="BUT1" s="282"/>
      <c r="BUU1" s="282"/>
      <c r="BUV1" s="282"/>
      <c r="BUW1" s="282"/>
      <c r="BUX1" s="282"/>
      <c r="BUY1" s="282"/>
      <c r="BUZ1" s="282"/>
      <c r="BVA1" s="282"/>
      <c r="BVB1" s="282"/>
      <c r="BVC1" s="282"/>
      <c r="BVD1" s="282"/>
      <c r="BVE1" s="282"/>
      <c r="BVF1" s="282"/>
      <c r="BVG1" s="282"/>
      <c r="BVH1" s="282"/>
      <c r="BVI1" s="282"/>
      <c r="BVJ1" s="282"/>
      <c r="BVK1" s="282"/>
      <c r="BVL1" s="282"/>
      <c r="BVM1" s="282"/>
      <c r="BVN1" s="282"/>
      <c r="BVO1" s="282"/>
      <c r="BVP1" s="282"/>
      <c r="BVQ1" s="282"/>
      <c r="BVR1" s="282"/>
      <c r="BVS1" s="282"/>
      <c r="BVT1" s="282"/>
      <c r="BVU1" s="282"/>
      <c r="BVV1" s="282"/>
      <c r="BVW1" s="282"/>
      <c r="BVX1" s="282"/>
      <c r="BVY1" s="282"/>
      <c r="BVZ1" s="282"/>
      <c r="BWA1" s="282"/>
      <c r="BWB1" s="282"/>
      <c r="BWC1" s="282"/>
      <c r="BWD1" s="282"/>
      <c r="BWE1" s="282"/>
      <c r="BWF1" s="282"/>
      <c r="BWG1" s="282"/>
      <c r="BWH1" s="282"/>
      <c r="BWI1" s="282"/>
      <c r="BWJ1" s="282"/>
      <c r="BWK1" s="282"/>
      <c r="BWL1" s="282"/>
      <c r="BWM1" s="282"/>
      <c r="BWN1" s="282"/>
      <c r="BWO1" s="282"/>
      <c r="BWP1" s="282"/>
      <c r="BWQ1" s="282"/>
      <c r="BWR1" s="282"/>
      <c r="BWS1" s="282"/>
      <c r="BWT1" s="282"/>
      <c r="BWU1" s="282"/>
      <c r="BWV1" s="282"/>
      <c r="BWW1" s="282"/>
      <c r="BWX1" s="282"/>
      <c r="BWY1" s="282"/>
      <c r="BWZ1" s="282"/>
      <c r="BXA1" s="282"/>
      <c r="BXB1" s="282"/>
      <c r="BXC1" s="282"/>
      <c r="BXD1" s="282"/>
      <c r="BXE1" s="282"/>
      <c r="BXF1" s="282"/>
      <c r="BXG1" s="282"/>
      <c r="BXH1" s="282"/>
      <c r="BXI1" s="282"/>
      <c r="BXJ1" s="282"/>
      <c r="BXK1" s="282"/>
      <c r="BXL1" s="282"/>
      <c r="BXM1" s="282"/>
      <c r="BXN1" s="282"/>
      <c r="BXO1" s="282"/>
      <c r="BXP1" s="282"/>
      <c r="BXQ1" s="282"/>
      <c r="BXR1" s="282"/>
      <c r="BXS1" s="282"/>
      <c r="BXT1" s="282"/>
      <c r="BXU1" s="282"/>
      <c r="BXV1" s="282"/>
      <c r="BXW1" s="282"/>
      <c r="BXX1" s="282"/>
      <c r="BXY1" s="282"/>
      <c r="BXZ1" s="282"/>
      <c r="BYA1" s="282"/>
      <c r="BYB1" s="282"/>
      <c r="BYC1" s="282"/>
      <c r="BYD1" s="282"/>
      <c r="BYE1" s="282"/>
      <c r="BYF1" s="282"/>
      <c r="BYG1" s="282"/>
      <c r="BYH1" s="282"/>
      <c r="BYI1" s="282"/>
      <c r="BYJ1" s="282"/>
      <c r="BYK1" s="282"/>
      <c r="BYL1" s="282"/>
      <c r="BYM1" s="282"/>
      <c r="BYN1" s="282"/>
      <c r="BYO1" s="282"/>
      <c r="BYP1" s="282"/>
      <c r="BYQ1" s="282"/>
      <c r="BYR1" s="282"/>
      <c r="BYS1" s="282"/>
      <c r="BYT1" s="282"/>
      <c r="BYU1" s="282"/>
      <c r="BYV1" s="282"/>
      <c r="BYW1" s="282"/>
      <c r="BYX1" s="282"/>
      <c r="BYY1" s="282"/>
      <c r="BYZ1" s="282"/>
      <c r="BZA1" s="282"/>
      <c r="BZB1" s="282"/>
      <c r="BZC1" s="282"/>
      <c r="BZD1" s="282"/>
      <c r="BZE1" s="282"/>
      <c r="BZF1" s="282"/>
      <c r="BZG1" s="282"/>
      <c r="BZH1" s="282"/>
      <c r="BZI1" s="282"/>
      <c r="BZJ1" s="282"/>
      <c r="BZK1" s="282"/>
      <c r="BZL1" s="282"/>
      <c r="BZM1" s="282"/>
      <c r="BZN1" s="282"/>
      <c r="BZO1" s="282"/>
      <c r="BZP1" s="282"/>
      <c r="BZQ1" s="282"/>
      <c r="BZR1" s="282"/>
      <c r="BZS1" s="282"/>
      <c r="BZT1" s="282"/>
      <c r="BZU1" s="282"/>
      <c r="BZV1" s="282"/>
      <c r="BZW1" s="282"/>
      <c r="BZX1" s="282"/>
      <c r="BZY1" s="282"/>
      <c r="BZZ1" s="282"/>
      <c r="CAA1" s="282"/>
      <c r="CAB1" s="282"/>
      <c r="CAC1" s="282"/>
      <c r="CAD1" s="282"/>
      <c r="CAE1" s="282"/>
      <c r="CAF1" s="282"/>
      <c r="CAG1" s="282"/>
      <c r="CAH1" s="282"/>
      <c r="CAI1" s="282"/>
      <c r="CAJ1" s="282"/>
      <c r="CAK1" s="282"/>
      <c r="CAL1" s="282"/>
      <c r="CAM1" s="282"/>
      <c r="CAN1" s="282"/>
      <c r="CAO1" s="282"/>
      <c r="CAP1" s="282"/>
      <c r="CAQ1" s="282"/>
      <c r="CAR1" s="282"/>
      <c r="CAS1" s="282"/>
      <c r="CAT1" s="282"/>
      <c r="CAU1" s="282"/>
      <c r="CAV1" s="282"/>
      <c r="CAW1" s="282"/>
      <c r="CAX1" s="282"/>
      <c r="CAY1" s="282"/>
      <c r="CAZ1" s="282"/>
      <c r="CBA1" s="282"/>
      <c r="CBB1" s="282"/>
      <c r="CBC1" s="282"/>
      <c r="CBD1" s="282"/>
      <c r="CBE1" s="282"/>
      <c r="CBF1" s="282"/>
      <c r="CBG1" s="282"/>
      <c r="CBH1" s="282"/>
      <c r="CBI1" s="282"/>
      <c r="CBJ1" s="282"/>
      <c r="CBK1" s="282"/>
      <c r="CBL1" s="282"/>
      <c r="CBM1" s="282"/>
      <c r="CBN1" s="282"/>
      <c r="CBO1" s="282"/>
      <c r="CBP1" s="282"/>
      <c r="CBQ1" s="282"/>
      <c r="CBR1" s="282"/>
      <c r="CBS1" s="282"/>
      <c r="CBT1" s="282"/>
      <c r="CBU1" s="282"/>
      <c r="CBV1" s="282"/>
      <c r="CBW1" s="282"/>
      <c r="CBX1" s="282"/>
      <c r="CBY1" s="282"/>
      <c r="CBZ1" s="282"/>
      <c r="CCA1" s="282"/>
      <c r="CCB1" s="282"/>
      <c r="CCC1" s="282"/>
      <c r="CCD1" s="282"/>
      <c r="CCE1" s="282"/>
      <c r="CCF1" s="282"/>
      <c r="CCG1" s="282"/>
      <c r="CCH1" s="282"/>
      <c r="CCI1" s="282"/>
      <c r="CCJ1" s="282"/>
      <c r="CCK1" s="282"/>
      <c r="CCL1" s="282"/>
      <c r="CCM1" s="282"/>
      <c r="CCN1" s="282"/>
      <c r="CCO1" s="282"/>
      <c r="CCP1" s="282"/>
      <c r="CCQ1" s="282"/>
      <c r="CCR1" s="282"/>
      <c r="CCS1" s="282"/>
      <c r="CCT1" s="282"/>
      <c r="CCU1" s="282"/>
      <c r="CCV1" s="282"/>
      <c r="CCW1" s="282"/>
      <c r="CCX1" s="282"/>
      <c r="CCY1" s="282"/>
      <c r="CCZ1" s="282"/>
      <c r="CDA1" s="282"/>
      <c r="CDB1" s="282"/>
      <c r="CDC1" s="282"/>
      <c r="CDD1" s="282"/>
      <c r="CDE1" s="282"/>
      <c r="CDF1" s="282"/>
      <c r="CDG1" s="282"/>
      <c r="CDH1" s="282"/>
      <c r="CDI1" s="282"/>
      <c r="CDJ1" s="282"/>
      <c r="CDK1" s="282"/>
      <c r="CDL1" s="282"/>
      <c r="CDM1" s="282"/>
      <c r="CDN1" s="282"/>
      <c r="CDO1" s="282"/>
      <c r="CDP1" s="282"/>
      <c r="CDQ1" s="282"/>
      <c r="CDR1" s="282"/>
      <c r="CDS1" s="282"/>
      <c r="CDT1" s="282"/>
      <c r="CDU1" s="282"/>
      <c r="CDV1" s="282"/>
      <c r="CDW1" s="282"/>
      <c r="CDX1" s="282"/>
      <c r="CDY1" s="282"/>
      <c r="CDZ1" s="282"/>
      <c r="CEA1" s="282"/>
      <c r="CEB1" s="282"/>
      <c r="CEC1" s="282"/>
      <c r="CED1" s="282"/>
      <c r="CEE1" s="282"/>
      <c r="CEF1" s="282"/>
      <c r="CEG1" s="282"/>
      <c r="CEH1" s="282"/>
      <c r="CEI1" s="282"/>
      <c r="CEJ1" s="282"/>
      <c r="CEK1" s="282"/>
      <c r="CEL1" s="282"/>
      <c r="CEM1" s="282"/>
      <c r="CEN1" s="282"/>
      <c r="CEO1" s="282"/>
      <c r="CEP1" s="282"/>
      <c r="CEQ1" s="282"/>
      <c r="CER1" s="282"/>
      <c r="CES1" s="282"/>
      <c r="CET1" s="282"/>
      <c r="CEU1" s="282"/>
      <c r="CEV1" s="282"/>
      <c r="CEW1" s="282"/>
      <c r="CEX1" s="282"/>
      <c r="CEY1" s="282"/>
      <c r="CEZ1" s="282"/>
      <c r="CFA1" s="282"/>
      <c r="CFB1" s="282"/>
      <c r="CFC1" s="282"/>
      <c r="CFD1" s="282"/>
      <c r="CFE1" s="282"/>
      <c r="CFF1" s="282"/>
      <c r="CFG1" s="282"/>
      <c r="CFH1" s="282"/>
      <c r="CFI1" s="282"/>
      <c r="CFJ1" s="282"/>
      <c r="CFK1" s="282"/>
      <c r="CFL1" s="282"/>
      <c r="CFM1" s="282"/>
      <c r="CFN1" s="282"/>
      <c r="CFO1" s="282"/>
      <c r="CFP1" s="282"/>
      <c r="CFQ1" s="282"/>
      <c r="CFR1" s="282"/>
      <c r="CFS1" s="282"/>
      <c r="CFT1" s="282"/>
      <c r="CFU1" s="282"/>
      <c r="CFV1" s="282"/>
      <c r="CFW1" s="282"/>
      <c r="CFX1" s="282"/>
      <c r="CFY1" s="282"/>
      <c r="CFZ1" s="282"/>
      <c r="CGA1" s="282"/>
      <c r="CGB1" s="282"/>
      <c r="CGC1" s="282"/>
      <c r="CGD1" s="282"/>
      <c r="CGE1" s="282"/>
      <c r="CGF1" s="282"/>
      <c r="CGG1" s="282"/>
      <c r="CGH1" s="282"/>
      <c r="CGI1" s="282"/>
      <c r="CGJ1" s="282"/>
      <c r="CGK1" s="282"/>
      <c r="CGL1" s="282"/>
      <c r="CGM1" s="282"/>
      <c r="CGN1" s="282"/>
      <c r="CGO1" s="282"/>
      <c r="CGP1" s="282"/>
      <c r="CGQ1" s="282"/>
      <c r="CGR1" s="282"/>
      <c r="CGS1" s="282"/>
      <c r="CGT1" s="282"/>
      <c r="CGU1" s="282"/>
      <c r="CGV1" s="282"/>
      <c r="CGW1" s="282"/>
      <c r="CGX1" s="282"/>
      <c r="CGY1" s="282"/>
      <c r="CGZ1" s="282"/>
      <c r="CHA1" s="282"/>
      <c r="CHB1" s="282"/>
      <c r="CHC1" s="282"/>
      <c r="CHD1" s="282"/>
      <c r="CHE1" s="282"/>
      <c r="CHF1" s="282"/>
      <c r="CHG1" s="282"/>
      <c r="CHH1" s="282"/>
      <c r="CHI1" s="282"/>
      <c r="CHJ1" s="282"/>
      <c r="CHK1" s="282"/>
      <c r="CHL1" s="282"/>
      <c r="CHM1" s="282"/>
      <c r="CHN1" s="282"/>
      <c r="CHO1" s="282"/>
      <c r="CHP1" s="282"/>
      <c r="CHQ1" s="282"/>
      <c r="CHR1" s="282"/>
      <c r="CHS1" s="282"/>
      <c r="CHT1" s="282"/>
      <c r="CHU1" s="282"/>
      <c r="CHV1" s="282"/>
      <c r="CHW1" s="282"/>
      <c r="CHX1" s="282"/>
      <c r="CHY1" s="282"/>
      <c r="CHZ1" s="282"/>
      <c r="CIA1" s="282"/>
      <c r="CIB1" s="282"/>
      <c r="CIC1" s="282"/>
      <c r="CID1" s="282"/>
      <c r="CIE1" s="282"/>
      <c r="CIF1" s="282"/>
      <c r="CIG1" s="282"/>
      <c r="CIH1" s="282"/>
      <c r="CII1" s="282"/>
      <c r="CIJ1" s="282"/>
      <c r="CIK1" s="282"/>
      <c r="CIL1" s="282"/>
      <c r="CIM1" s="282"/>
      <c r="CIN1" s="282"/>
      <c r="CIO1" s="282"/>
      <c r="CIP1" s="282"/>
      <c r="CIQ1" s="282"/>
      <c r="CIR1" s="282"/>
      <c r="CIS1" s="282"/>
      <c r="CIT1" s="282"/>
      <c r="CIU1" s="282"/>
      <c r="CIV1" s="282"/>
      <c r="CIW1" s="282"/>
      <c r="CIX1" s="282"/>
      <c r="CIY1" s="282"/>
      <c r="CIZ1" s="282"/>
      <c r="CJA1" s="282"/>
      <c r="CJB1" s="282"/>
      <c r="CJC1" s="282"/>
      <c r="CJD1" s="282"/>
      <c r="CJE1" s="282"/>
      <c r="CJF1" s="282"/>
      <c r="CJG1" s="282"/>
      <c r="CJH1" s="282"/>
      <c r="CJI1" s="282"/>
      <c r="CJJ1" s="282"/>
      <c r="CJK1" s="282"/>
      <c r="CJL1" s="282"/>
      <c r="CJM1" s="282"/>
      <c r="CJN1" s="282"/>
      <c r="CJO1" s="282"/>
      <c r="CJP1" s="282"/>
      <c r="CJQ1" s="282"/>
      <c r="CJR1" s="282"/>
      <c r="CJS1" s="282"/>
      <c r="CJT1" s="282"/>
      <c r="CJU1" s="282"/>
      <c r="CJV1" s="282"/>
      <c r="CJW1" s="282"/>
      <c r="CJX1" s="282"/>
      <c r="CJY1" s="282"/>
      <c r="CJZ1" s="282"/>
      <c r="CKA1" s="282"/>
      <c r="CKB1" s="282"/>
      <c r="CKC1" s="282"/>
      <c r="CKD1" s="282"/>
      <c r="CKE1" s="282"/>
      <c r="CKF1" s="282"/>
      <c r="CKG1" s="282"/>
      <c r="CKH1" s="282"/>
      <c r="CKI1" s="282"/>
      <c r="CKJ1" s="282"/>
      <c r="CKK1" s="282"/>
      <c r="CKL1" s="282"/>
      <c r="CKM1" s="282"/>
      <c r="CKN1" s="282"/>
      <c r="CKO1" s="282"/>
      <c r="CKP1" s="282"/>
      <c r="CKQ1" s="282"/>
      <c r="CKR1" s="282"/>
      <c r="CKS1" s="282"/>
      <c r="CKT1" s="282"/>
      <c r="CKU1" s="282"/>
      <c r="CKV1" s="282"/>
      <c r="CKW1" s="282"/>
      <c r="CKX1" s="282"/>
      <c r="CKY1" s="282"/>
      <c r="CKZ1" s="282"/>
      <c r="CLA1" s="282"/>
      <c r="CLB1" s="282"/>
      <c r="CLC1" s="282"/>
      <c r="CLD1" s="282"/>
      <c r="CLE1" s="282"/>
      <c r="CLF1" s="282"/>
      <c r="CLG1" s="282"/>
      <c r="CLH1" s="282"/>
      <c r="CLI1" s="282"/>
      <c r="CLJ1" s="282"/>
      <c r="CLK1" s="282"/>
      <c r="CLL1" s="282"/>
      <c r="CLM1" s="282"/>
      <c r="CLN1" s="282"/>
      <c r="CLO1" s="282"/>
      <c r="CLP1" s="282"/>
      <c r="CLQ1" s="282"/>
      <c r="CLR1" s="282"/>
      <c r="CLS1" s="282"/>
      <c r="CLT1" s="282"/>
      <c r="CLU1" s="282"/>
      <c r="CLV1" s="282"/>
      <c r="CLW1" s="282"/>
      <c r="CLX1" s="282"/>
      <c r="CLY1" s="282"/>
      <c r="CLZ1" s="282"/>
      <c r="CMA1" s="282"/>
      <c r="CMB1" s="282"/>
      <c r="CMC1" s="282"/>
      <c r="CMD1" s="282"/>
      <c r="CME1" s="282"/>
      <c r="CMF1" s="282"/>
      <c r="CMG1" s="282"/>
      <c r="CMH1" s="282"/>
      <c r="CMI1" s="282"/>
      <c r="CMJ1" s="282"/>
      <c r="CMK1" s="282"/>
      <c r="CML1" s="282"/>
      <c r="CMM1" s="282"/>
      <c r="CMN1" s="282"/>
      <c r="CMO1" s="282"/>
      <c r="CMP1" s="282"/>
      <c r="CMQ1" s="282"/>
      <c r="CMR1" s="282"/>
      <c r="CMS1" s="282"/>
      <c r="CMT1" s="282"/>
      <c r="CMU1" s="282"/>
      <c r="CMV1" s="282"/>
      <c r="CMW1" s="282"/>
      <c r="CMX1" s="282"/>
      <c r="CMY1" s="282"/>
      <c r="CMZ1" s="282"/>
      <c r="CNA1" s="282"/>
      <c r="CNB1" s="282"/>
      <c r="CNC1" s="282"/>
      <c r="CND1" s="282"/>
      <c r="CNE1" s="282"/>
      <c r="CNF1" s="282"/>
      <c r="CNG1" s="282"/>
      <c r="CNH1" s="282"/>
      <c r="CNI1" s="282"/>
      <c r="CNJ1" s="282"/>
      <c r="CNK1" s="282"/>
      <c r="CNL1" s="282"/>
      <c r="CNM1" s="282"/>
      <c r="CNN1" s="282"/>
      <c r="CNO1" s="282"/>
      <c r="CNP1" s="282"/>
      <c r="CNQ1" s="282"/>
      <c r="CNR1" s="282"/>
      <c r="CNS1" s="282"/>
      <c r="CNT1" s="282"/>
      <c r="CNU1" s="282"/>
      <c r="CNV1" s="282"/>
      <c r="CNW1" s="282"/>
      <c r="CNX1" s="282"/>
      <c r="CNY1" s="282"/>
      <c r="CNZ1" s="282"/>
      <c r="COA1" s="282"/>
      <c r="COB1" s="282"/>
      <c r="COC1" s="282"/>
      <c r="COD1" s="282"/>
      <c r="COE1" s="282"/>
      <c r="COF1" s="282"/>
      <c r="COG1" s="282"/>
      <c r="COH1" s="282"/>
      <c r="COI1" s="282"/>
      <c r="COJ1" s="282"/>
      <c r="COK1" s="282"/>
      <c r="COL1" s="282"/>
      <c r="COM1" s="282"/>
      <c r="CON1" s="282"/>
      <c r="COO1" s="282"/>
      <c r="COP1" s="282"/>
      <c r="COQ1" s="282"/>
      <c r="COR1" s="282"/>
      <c r="COS1" s="282"/>
      <c r="COT1" s="282"/>
      <c r="COU1" s="282"/>
      <c r="COV1" s="282"/>
      <c r="COW1" s="282"/>
      <c r="COX1" s="282"/>
      <c r="COY1" s="282"/>
      <c r="COZ1" s="282"/>
      <c r="CPA1" s="282"/>
      <c r="CPB1" s="282"/>
      <c r="CPC1" s="282"/>
      <c r="CPD1" s="282"/>
      <c r="CPE1" s="282"/>
      <c r="CPF1" s="282"/>
      <c r="CPG1" s="282"/>
      <c r="CPH1" s="282"/>
      <c r="CPI1" s="282"/>
      <c r="CPJ1" s="282"/>
      <c r="CPK1" s="282"/>
      <c r="CPL1" s="282"/>
      <c r="CPM1" s="282"/>
      <c r="CPN1" s="282"/>
      <c r="CPO1" s="282"/>
      <c r="CPP1" s="282"/>
      <c r="CPQ1" s="282"/>
      <c r="CPR1" s="282"/>
      <c r="CPS1" s="282"/>
      <c r="CPT1" s="282"/>
      <c r="CPU1" s="282"/>
      <c r="CPV1" s="282"/>
      <c r="CPW1" s="282"/>
      <c r="CPX1" s="282"/>
      <c r="CPY1" s="282"/>
      <c r="CPZ1" s="282"/>
      <c r="CQA1" s="282"/>
      <c r="CQB1" s="282"/>
      <c r="CQC1" s="282"/>
      <c r="CQD1" s="282"/>
      <c r="CQE1" s="282"/>
      <c r="CQF1" s="282"/>
      <c r="CQG1" s="282"/>
      <c r="CQH1" s="282"/>
      <c r="CQI1" s="282"/>
      <c r="CQJ1" s="282"/>
      <c r="CQK1" s="282"/>
      <c r="CQL1" s="282"/>
      <c r="CQM1" s="282"/>
      <c r="CQN1" s="282"/>
      <c r="CQO1" s="282"/>
      <c r="CQP1" s="282"/>
      <c r="CQQ1" s="282"/>
      <c r="CQR1" s="282"/>
      <c r="CQS1" s="282"/>
      <c r="CQT1" s="282"/>
      <c r="CQU1" s="282"/>
      <c r="CQV1" s="282"/>
      <c r="CQW1" s="282"/>
      <c r="CQX1" s="282"/>
      <c r="CQY1" s="282"/>
      <c r="CQZ1" s="282"/>
      <c r="CRA1" s="282"/>
      <c r="CRB1" s="282"/>
      <c r="CRC1" s="282"/>
      <c r="CRD1" s="282"/>
      <c r="CRE1" s="282"/>
      <c r="CRF1" s="282"/>
      <c r="CRG1" s="282"/>
      <c r="CRH1" s="282"/>
      <c r="CRI1" s="282"/>
      <c r="CRJ1" s="282"/>
      <c r="CRK1" s="282"/>
      <c r="CRL1" s="282"/>
      <c r="CRM1" s="282"/>
      <c r="CRN1" s="282"/>
      <c r="CRO1" s="282"/>
      <c r="CRP1" s="282"/>
      <c r="CRQ1" s="282"/>
      <c r="CRR1" s="282"/>
      <c r="CRS1" s="282"/>
      <c r="CRT1" s="282"/>
      <c r="CRU1" s="282"/>
      <c r="CRV1" s="282"/>
      <c r="CRW1" s="282"/>
      <c r="CRX1" s="282"/>
      <c r="CRY1" s="282"/>
      <c r="CRZ1" s="282"/>
      <c r="CSA1" s="282"/>
      <c r="CSB1" s="282"/>
      <c r="CSC1" s="282"/>
      <c r="CSD1" s="282"/>
      <c r="CSE1" s="282"/>
      <c r="CSF1" s="282"/>
      <c r="CSG1" s="282"/>
      <c r="CSH1" s="282"/>
      <c r="CSI1" s="282"/>
      <c r="CSJ1" s="282"/>
      <c r="CSK1" s="282"/>
      <c r="CSL1" s="282"/>
      <c r="CSM1" s="282"/>
      <c r="CSN1" s="282"/>
      <c r="CSO1" s="282"/>
      <c r="CSP1" s="282"/>
      <c r="CSQ1" s="282"/>
      <c r="CSR1" s="282"/>
      <c r="CSS1" s="282"/>
      <c r="CST1" s="282"/>
      <c r="CSU1" s="282"/>
      <c r="CSV1" s="282"/>
      <c r="CSW1" s="282"/>
      <c r="CSX1" s="282"/>
      <c r="CSY1" s="282"/>
      <c r="CSZ1" s="282"/>
      <c r="CTA1" s="282"/>
      <c r="CTB1" s="282"/>
      <c r="CTC1" s="282"/>
      <c r="CTD1" s="282"/>
      <c r="CTE1" s="282"/>
      <c r="CTF1" s="282"/>
      <c r="CTG1" s="282"/>
      <c r="CTH1" s="282"/>
      <c r="CTI1" s="282"/>
      <c r="CTJ1" s="282"/>
      <c r="CTK1" s="282"/>
      <c r="CTL1" s="282"/>
      <c r="CTM1" s="282"/>
      <c r="CTN1" s="282"/>
      <c r="CTO1" s="282"/>
      <c r="CTP1" s="282"/>
      <c r="CTQ1" s="282"/>
      <c r="CTR1" s="282"/>
      <c r="CTS1" s="282"/>
      <c r="CTT1" s="282"/>
      <c r="CTU1" s="282"/>
      <c r="CTV1" s="282"/>
      <c r="CTW1" s="282"/>
      <c r="CTX1" s="282"/>
      <c r="CTY1" s="282"/>
      <c r="CTZ1" s="282"/>
      <c r="CUA1" s="282"/>
      <c r="CUB1" s="282"/>
      <c r="CUC1" s="282"/>
      <c r="CUD1" s="282"/>
      <c r="CUE1" s="282"/>
      <c r="CUF1" s="282"/>
      <c r="CUG1" s="282"/>
      <c r="CUH1" s="282"/>
      <c r="CUI1" s="282"/>
      <c r="CUJ1" s="282"/>
      <c r="CUK1" s="282"/>
      <c r="CUL1" s="282"/>
      <c r="CUM1" s="282"/>
      <c r="CUN1" s="282"/>
      <c r="CUO1" s="282"/>
      <c r="CUP1" s="282"/>
      <c r="CUQ1" s="282"/>
      <c r="CUR1" s="282"/>
      <c r="CUS1" s="282"/>
      <c r="CUT1" s="282"/>
      <c r="CUU1" s="282"/>
      <c r="CUV1" s="282"/>
      <c r="CUW1" s="282"/>
      <c r="CUX1" s="282"/>
      <c r="CUY1" s="282"/>
      <c r="CUZ1" s="282"/>
      <c r="CVA1" s="282"/>
      <c r="CVB1" s="282"/>
      <c r="CVC1" s="282"/>
      <c r="CVD1" s="282"/>
      <c r="CVE1" s="282"/>
      <c r="CVF1" s="282"/>
      <c r="CVG1" s="282"/>
      <c r="CVH1" s="282"/>
      <c r="CVI1" s="282"/>
      <c r="CVJ1" s="282"/>
      <c r="CVK1" s="282"/>
      <c r="CVL1" s="282"/>
      <c r="CVM1" s="282"/>
      <c r="CVN1" s="282"/>
      <c r="CVO1" s="282"/>
      <c r="CVP1" s="282"/>
      <c r="CVQ1" s="282"/>
      <c r="CVR1" s="282"/>
      <c r="CVS1" s="282"/>
      <c r="CVT1" s="282"/>
      <c r="CVU1" s="282"/>
      <c r="CVV1" s="282"/>
      <c r="CVW1" s="282"/>
      <c r="CVX1" s="282"/>
      <c r="CVY1" s="282"/>
      <c r="CVZ1" s="282"/>
      <c r="CWA1" s="282"/>
      <c r="CWB1" s="282"/>
      <c r="CWC1" s="282"/>
      <c r="CWD1" s="282"/>
      <c r="CWE1" s="282"/>
      <c r="CWF1" s="282"/>
      <c r="CWG1" s="282"/>
      <c r="CWH1" s="282"/>
      <c r="CWI1" s="282"/>
      <c r="CWJ1" s="282"/>
      <c r="CWK1" s="282"/>
      <c r="CWL1" s="282"/>
      <c r="CWM1" s="282"/>
      <c r="CWN1" s="282"/>
      <c r="CWO1" s="282"/>
      <c r="CWP1" s="282"/>
      <c r="CWQ1" s="282"/>
      <c r="CWR1" s="282"/>
      <c r="CWS1" s="282"/>
      <c r="CWT1" s="282"/>
      <c r="CWU1" s="282"/>
      <c r="CWV1" s="282"/>
      <c r="CWW1" s="282"/>
      <c r="CWX1" s="282"/>
      <c r="CWY1" s="282"/>
      <c r="CWZ1" s="282"/>
      <c r="CXA1" s="282"/>
      <c r="CXB1" s="282"/>
      <c r="CXC1" s="282"/>
      <c r="CXD1" s="282"/>
      <c r="CXE1" s="282"/>
      <c r="CXF1" s="282"/>
      <c r="CXG1" s="282"/>
      <c r="CXH1" s="282"/>
      <c r="CXI1" s="282"/>
      <c r="CXJ1" s="282"/>
      <c r="CXK1" s="282"/>
      <c r="CXL1" s="282"/>
      <c r="CXM1" s="282"/>
      <c r="CXN1" s="282"/>
      <c r="CXO1" s="282"/>
      <c r="CXP1" s="282"/>
      <c r="CXQ1" s="282"/>
      <c r="CXR1" s="282"/>
      <c r="CXS1" s="282"/>
      <c r="CXT1" s="282"/>
      <c r="CXU1" s="282"/>
      <c r="CXV1" s="282"/>
      <c r="CXW1" s="282"/>
      <c r="CXX1" s="282"/>
      <c r="CXY1" s="282"/>
      <c r="CXZ1" s="282"/>
      <c r="CYA1" s="282"/>
      <c r="CYB1" s="282"/>
      <c r="CYC1" s="282"/>
      <c r="CYD1" s="282"/>
      <c r="CYE1" s="282"/>
      <c r="CYF1" s="282"/>
      <c r="CYG1" s="282"/>
      <c r="CYH1" s="282"/>
      <c r="CYI1" s="282"/>
      <c r="CYJ1" s="282"/>
      <c r="CYK1" s="282"/>
      <c r="CYL1" s="282"/>
      <c r="CYM1" s="282"/>
      <c r="CYN1" s="282"/>
      <c r="CYO1" s="282"/>
      <c r="CYP1" s="282"/>
      <c r="CYQ1" s="282"/>
      <c r="CYR1" s="282"/>
      <c r="CYS1" s="282"/>
      <c r="CYT1" s="282"/>
      <c r="CYU1" s="282"/>
      <c r="CYV1" s="282"/>
      <c r="CYW1" s="282"/>
      <c r="CYX1" s="282"/>
      <c r="CYY1" s="282"/>
      <c r="CYZ1" s="282"/>
      <c r="CZA1" s="282"/>
      <c r="CZB1" s="282"/>
      <c r="CZC1" s="282"/>
      <c r="CZD1" s="282"/>
      <c r="CZE1" s="282"/>
      <c r="CZF1" s="282"/>
      <c r="CZG1" s="282"/>
      <c r="CZH1" s="282"/>
      <c r="CZI1" s="282"/>
      <c r="CZJ1" s="282"/>
      <c r="CZK1" s="282"/>
      <c r="CZL1" s="282"/>
      <c r="CZM1" s="282"/>
      <c r="CZN1" s="282"/>
      <c r="CZO1" s="282"/>
      <c r="CZP1" s="282"/>
      <c r="CZQ1" s="282"/>
      <c r="CZR1" s="282"/>
      <c r="CZS1" s="282"/>
      <c r="CZT1" s="282"/>
      <c r="CZU1" s="282"/>
      <c r="CZV1" s="282"/>
      <c r="CZW1" s="282"/>
      <c r="CZX1" s="282"/>
      <c r="CZY1" s="282"/>
      <c r="CZZ1" s="282"/>
      <c r="DAA1" s="282"/>
      <c r="DAB1" s="282"/>
      <c r="DAC1" s="282"/>
      <c r="DAD1" s="282"/>
      <c r="DAE1" s="282"/>
      <c r="DAF1" s="282"/>
      <c r="DAG1" s="282"/>
      <c r="DAH1" s="282"/>
      <c r="DAI1" s="282"/>
      <c r="DAJ1" s="282"/>
      <c r="DAK1" s="282"/>
      <c r="DAL1" s="282"/>
      <c r="DAM1" s="282"/>
      <c r="DAN1" s="282"/>
      <c r="DAO1" s="282"/>
      <c r="DAP1" s="282"/>
      <c r="DAQ1" s="282"/>
      <c r="DAR1" s="282"/>
      <c r="DAS1" s="282"/>
      <c r="DAT1" s="282"/>
      <c r="DAU1" s="282"/>
      <c r="DAV1" s="282"/>
      <c r="DAW1" s="282"/>
      <c r="DAX1" s="282"/>
      <c r="DAY1" s="282"/>
      <c r="DAZ1" s="282"/>
      <c r="DBA1" s="282"/>
      <c r="DBB1" s="282"/>
      <c r="DBC1" s="282"/>
      <c r="DBD1" s="282"/>
      <c r="DBE1" s="282"/>
      <c r="DBF1" s="282"/>
      <c r="DBG1" s="282"/>
      <c r="DBH1" s="282"/>
      <c r="DBI1" s="282"/>
      <c r="DBJ1" s="282"/>
      <c r="DBK1" s="282"/>
      <c r="DBL1" s="282"/>
      <c r="DBM1" s="282"/>
      <c r="DBN1" s="282"/>
      <c r="DBO1" s="282"/>
      <c r="DBP1" s="282"/>
      <c r="DBQ1" s="282"/>
      <c r="DBR1" s="282"/>
      <c r="DBS1" s="282"/>
      <c r="DBT1" s="282"/>
      <c r="DBU1" s="282"/>
      <c r="DBV1" s="282"/>
      <c r="DBW1" s="282"/>
      <c r="DBX1" s="282"/>
      <c r="DBY1" s="282"/>
      <c r="DBZ1" s="282"/>
      <c r="DCA1" s="282"/>
      <c r="DCB1" s="282"/>
      <c r="DCC1" s="282"/>
      <c r="DCD1" s="282"/>
      <c r="DCE1" s="282"/>
      <c r="DCF1" s="282"/>
      <c r="DCG1" s="282"/>
      <c r="DCH1" s="282"/>
      <c r="DCI1" s="282"/>
      <c r="DCJ1" s="282"/>
      <c r="DCK1" s="282"/>
      <c r="DCL1" s="282"/>
      <c r="DCM1" s="282"/>
      <c r="DCN1" s="282"/>
      <c r="DCO1" s="282"/>
      <c r="DCP1" s="282"/>
      <c r="DCQ1" s="282"/>
      <c r="DCR1" s="282"/>
      <c r="DCS1" s="282"/>
      <c r="DCT1" s="282"/>
      <c r="DCU1" s="282"/>
      <c r="DCV1" s="282"/>
      <c r="DCW1" s="282"/>
      <c r="DCX1" s="282"/>
      <c r="DCY1" s="282"/>
      <c r="DCZ1" s="282"/>
      <c r="DDA1" s="282"/>
      <c r="DDB1" s="282"/>
      <c r="DDC1" s="282"/>
      <c r="DDD1" s="282"/>
      <c r="DDE1" s="282"/>
      <c r="DDF1" s="282"/>
      <c r="DDG1" s="282"/>
      <c r="DDH1" s="282"/>
      <c r="DDI1" s="282"/>
      <c r="DDJ1" s="282"/>
      <c r="DDK1" s="282"/>
      <c r="DDL1" s="282"/>
      <c r="DDM1" s="282"/>
      <c r="DDN1" s="282"/>
      <c r="DDO1" s="282"/>
      <c r="DDP1" s="282"/>
      <c r="DDQ1" s="282"/>
      <c r="DDR1" s="282"/>
      <c r="DDS1" s="282"/>
      <c r="DDT1" s="282"/>
      <c r="DDU1" s="282"/>
      <c r="DDV1" s="282"/>
      <c r="DDW1" s="282"/>
      <c r="DDX1" s="282"/>
      <c r="DDY1" s="282"/>
      <c r="DDZ1" s="282"/>
      <c r="DEA1" s="282"/>
      <c r="DEB1" s="282"/>
      <c r="DEC1" s="282"/>
      <c r="DED1" s="282"/>
      <c r="DEE1" s="282"/>
      <c r="DEF1" s="282"/>
      <c r="DEG1" s="282"/>
      <c r="DEH1" s="282"/>
      <c r="DEI1" s="282"/>
      <c r="DEJ1" s="282"/>
      <c r="DEK1" s="282"/>
      <c r="DEL1" s="282"/>
      <c r="DEM1" s="282"/>
      <c r="DEN1" s="282"/>
      <c r="DEO1" s="282"/>
      <c r="DEP1" s="282"/>
      <c r="DEQ1" s="282"/>
      <c r="DER1" s="282"/>
      <c r="DES1" s="282"/>
      <c r="DET1" s="282"/>
      <c r="DEU1" s="282"/>
      <c r="DEV1" s="282"/>
      <c r="DEW1" s="282"/>
      <c r="DEX1" s="282"/>
      <c r="DEY1" s="282"/>
      <c r="DEZ1" s="282"/>
      <c r="DFA1" s="282"/>
      <c r="DFB1" s="282"/>
      <c r="DFC1" s="282"/>
      <c r="DFD1" s="282"/>
      <c r="DFE1" s="282"/>
      <c r="DFF1" s="282"/>
      <c r="DFG1" s="282"/>
      <c r="DFH1" s="282"/>
      <c r="DFI1" s="282"/>
      <c r="DFJ1" s="282"/>
      <c r="DFK1" s="282"/>
      <c r="DFL1" s="282"/>
      <c r="DFM1" s="282"/>
      <c r="DFN1" s="282"/>
      <c r="DFO1" s="282"/>
      <c r="DFP1" s="282"/>
      <c r="DFQ1" s="282"/>
      <c r="DFR1" s="282"/>
      <c r="DFS1" s="282"/>
      <c r="DFT1" s="282"/>
      <c r="DFU1" s="282"/>
      <c r="DFV1" s="282"/>
      <c r="DFW1" s="282"/>
      <c r="DFX1" s="282"/>
      <c r="DFY1" s="282"/>
      <c r="DFZ1" s="282"/>
      <c r="DGA1" s="282"/>
      <c r="DGB1" s="282"/>
      <c r="DGC1" s="282"/>
      <c r="DGD1" s="282"/>
      <c r="DGE1" s="282"/>
      <c r="DGF1" s="282"/>
      <c r="DGG1" s="282"/>
      <c r="DGH1" s="282"/>
      <c r="DGI1" s="282"/>
      <c r="DGJ1" s="282"/>
      <c r="DGK1" s="282"/>
      <c r="DGL1" s="282"/>
      <c r="DGM1" s="282"/>
      <c r="DGN1" s="282"/>
      <c r="DGO1" s="282"/>
      <c r="DGP1" s="282"/>
      <c r="DGQ1" s="282"/>
      <c r="DGR1" s="282"/>
      <c r="DGS1" s="282"/>
      <c r="DGT1" s="282"/>
      <c r="DGU1" s="282"/>
      <c r="DGV1" s="282"/>
      <c r="DGW1" s="282"/>
      <c r="DGX1" s="282"/>
      <c r="DGY1" s="282"/>
      <c r="DGZ1" s="282"/>
      <c r="DHA1" s="282"/>
      <c r="DHB1" s="282"/>
      <c r="DHC1" s="282"/>
      <c r="DHD1" s="282"/>
      <c r="DHE1" s="282"/>
      <c r="DHF1" s="282"/>
      <c r="DHG1" s="282"/>
      <c r="DHH1" s="282"/>
      <c r="DHI1" s="282"/>
      <c r="DHJ1" s="282"/>
      <c r="DHK1" s="282"/>
      <c r="DHL1" s="282"/>
      <c r="DHM1" s="282"/>
      <c r="DHN1" s="282"/>
      <c r="DHO1" s="282"/>
      <c r="DHP1" s="282"/>
      <c r="DHQ1" s="282"/>
      <c r="DHR1" s="282"/>
      <c r="DHS1" s="282"/>
      <c r="DHT1" s="282"/>
      <c r="DHU1" s="282"/>
      <c r="DHV1" s="282"/>
      <c r="DHW1" s="282"/>
      <c r="DHX1" s="282"/>
      <c r="DHY1" s="282"/>
      <c r="DHZ1" s="282"/>
      <c r="DIA1" s="282"/>
      <c r="DIB1" s="282"/>
      <c r="DIC1" s="282"/>
      <c r="DID1" s="282"/>
      <c r="DIE1" s="282"/>
      <c r="DIF1" s="282"/>
      <c r="DIG1" s="282"/>
      <c r="DIH1" s="282"/>
      <c r="DII1" s="282"/>
      <c r="DIJ1" s="282"/>
      <c r="DIK1" s="282"/>
      <c r="DIL1" s="282"/>
      <c r="DIM1" s="282"/>
      <c r="DIN1" s="282"/>
      <c r="DIO1" s="282"/>
      <c r="DIP1" s="282"/>
      <c r="DIQ1" s="282"/>
      <c r="DIR1" s="282"/>
      <c r="DIS1" s="282"/>
      <c r="DIT1" s="282"/>
      <c r="DIU1" s="282"/>
      <c r="DIV1" s="282"/>
      <c r="DIW1" s="282"/>
      <c r="DIX1" s="282"/>
      <c r="DIY1" s="282"/>
      <c r="DIZ1" s="282"/>
      <c r="DJA1" s="282"/>
      <c r="DJB1" s="282"/>
      <c r="DJC1" s="282"/>
      <c r="DJD1" s="282"/>
      <c r="DJE1" s="282"/>
      <c r="DJF1" s="282"/>
      <c r="DJG1" s="282"/>
      <c r="DJH1" s="282"/>
      <c r="DJI1" s="282"/>
      <c r="DJJ1" s="282"/>
      <c r="DJK1" s="282"/>
      <c r="DJL1" s="282"/>
      <c r="DJM1" s="282"/>
      <c r="DJN1" s="282"/>
      <c r="DJO1" s="282"/>
      <c r="DJP1" s="282"/>
      <c r="DJQ1" s="282"/>
      <c r="DJR1" s="282"/>
      <c r="DJS1" s="282"/>
      <c r="DJT1" s="282"/>
      <c r="DJU1" s="282"/>
      <c r="DJV1" s="282"/>
      <c r="DJW1" s="282"/>
      <c r="DJX1" s="282"/>
      <c r="DJY1" s="282"/>
      <c r="DJZ1" s="282"/>
      <c r="DKA1" s="282"/>
      <c r="DKB1" s="282"/>
      <c r="DKC1" s="282"/>
      <c r="DKD1" s="282"/>
      <c r="DKE1" s="282"/>
      <c r="DKF1" s="282"/>
      <c r="DKG1" s="282"/>
      <c r="DKH1" s="282"/>
      <c r="DKI1" s="282"/>
      <c r="DKJ1" s="282"/>
      <c r="DKK1" s="282"/>
      <c r="DKL1" s="282"/>
      <c r="DKM1" s="282"/>
      <c r="DKN1" s="282"/>
      <c r="DKO1" s="282"/>
      <c r="DKP1" s="282"/>
      <c r="DKQ1" s="282"/>
      <c r="DKR1" s="282"/>
      <c r="DKS1" s="282"/>
      <c r="DKT1" s="282"/>
      <c r="DKU1" s="282"/>
      <c r="DKV1" s="282"/>
      <c r="DKW1" s="282"/>
      <c r="DKX1" s="282"/>
      <c r="DKY1" s="282"/>
      <c r="DKZ1" s="282"/>
      <c r="DLA1" s="282"/>
      <c r="DLB1" s="282"/>
      <c r="DLC1" s="282"/>
      <c r="DLD1" s="282"/>
      <c r="DLE1" s="282"/>
      <c r="DLF1" s="282"/>
      <c r="DLG1" s="282"/>
      <c r="DLH1" s="282"/>
      <c r="DLI1" s="282"/>
      <c r="DLJ1" s="282"/>
      <c r="DLK1" s="282"/>
      <c r="DLL1" s="282"/>
      <c r="DLM1" s="282"/>
      <c r="DLN1" s="282"/>
      <c r="DLO1" s="282"/>
      <c r="DLP1" s="282"/>
      <c r="DLQ1" s="282"/>
      <c r="DLR1" s="282"/>
      <c r="DLS1" s="282"/>
      <c r="DLT1" s="282"/>
      <c r="DLU1" s="282"/>
      <c r="DLV1" s="282"/>
      <c r="DLW1" s="282"/>
      <c r="DLX1" s="282"/>
      <c r="DLY1" s="282"/>
      <c r="DLZ1" s="282"/>
      <c r="DMA1" s="282"/>
      <c r="DMB1" s="282"/>
      <c r="DMC1" s="282"/>
      <c r="DMD1" s="282"/>
      <c r="DME1" s="282"/>
      <c r="DMF1" s="282"/>
      <c r="DMG1" s="282"/>
      <c r="DMH1" s="282"/>
      <c r="DMI1" s="282"/>
      <c r="DMJ1" s="282"/>
      <c r="DMK1" s="282"/>
      <c r="DML1" s="282"/>
      <c r="DMM1" s="282"/>
      <c r="DMN1" s="282"/>
      <c r="DMO1" s="282"/>
      <c r="DMP1" s="282"/>
      <c r="DMQ1" s="282"/>
      <c r="DMR1" s="282"/>
      <c r="DMS1" s="282"/>
      <c r="DMT1" s="282"/>
      <c r="DMU1" s="282"/>
      <c r="DMV1" s="282"/>
      <c r="DMW1" s="282"/>
      <c r="DMX1" s="282"/>
      <c r="DMY1" s="282"/>
      <c r="DMZ1" s="282"/>
      <c r="DNA1" s="282"/>
      <c r="DNB1" s="282"/>
      <c r="DNC1" s="282"/>
      <c r="DND1" s="282"/>
      <c r="DNE1" s="282"/>
      <c r="DNF1" s="282"/>
      <c r="DNG1" s="282"/>
      <c r="DNH1" s="282"/>
      <c r="DNI1" s="282"/>
      <c r="DNJ1" s="282"/>
      <c r="DNK1" s="282"/>
      <c r="DNL1" s="282"/>
      <c r="DNM1" s="282"/>
      <c r="DNN1" s="282"/>
      <c r="DNO1" s="282"/>
      <c r="DNP1" s="282"/>
      <c r="DNQ1" s="282"/>
      <c r="DNR1" s="282"/>
      <c r="DNS1" s="282"/>
      <c r="DNT1" s="282"/>
      <c r="DNU1" s="282"/>
      <c r="DNV1" s="282"/>
      <c r="DNW1" s="282"/>
      <c r="DNX1" s="282"/>
      <c r="DNY1" s="282"/>
      <c r="DNZ1" s="282"/>
      <c r="DOA1" s="282"/>
      <c r="DOB1" s="282"/>
      <c r="DOC1" s="282"/>
      <c r="DOD1" s="282"/>
      <c r="DOE1" s="282"/>
      <c r="DOF1" s="282"/>
      <c r="DOG1" s="282"/>
      <c r="DOH1" s="282"/>
      <c r="DOI1" s="282"/>
      <c r="DOJ1" s="282"/>
      <c r="DOK1" s="282"/>
      <c r="DOL1" s="282"/>
      <c r="DOM1" s="282"/>
      <c r="DON1" s="282"/>
      <c r="DOO1" s="282"/>
      <c r="DOP1" s="282"/>
      <c r="DOQ1" s="282"/>
      <c r="DOR1" s="282"/>
      <c r="DOS1" s="282"/>
      <c r="DOT1" s="282"/>
      <c r="DOU1" s="282"/>
      <c r="DOV1" s="282"/>
      <c r="DOW1" s="282"/>
      <c r="DOX1" s="282"/>
      <c r="DOY1" s="282"/>
      <c r="DOZ1" s="282"/>
      <c r="DPA1" s="282"/>
      <c r="DPB1" s="282"/>
      <c r="DPC1" s="282"/>
      <c r="DPD1" s="282"/>
      <c r="DPE1" s="282"/>
      <c r="DPF1" s="282"/>
      <c r="DPG1" s="282"/>
      <c r="DPH1" s="282"/>
      <c r="DPI1" s="282"/>
      <c r="DPJ1" s="282"/>
      <c r="DPK1" s="282"/>
      <c r="DPL1" s="282"/>
      <c r="DPM1" s="282"/>
      <c r="DPN1" s="282"/>
      <c r="DPO1" s="282"/>
      <c r="DPP1" s="282"/>
      <c r="DPQ1" s="282"/>
      <c r="DPR1" s="282"/>
      <c r="DPS1" s="282"/>
      <c r="DPT1" s="282"/>
      <c r="DPU1" s="282"/>
      <c r="DPV1" s="282"/>
      <c r="DPW1" s="282"/>
      <c r="DPX1" s="282"/>
      <c r="DPY1" s="282"/>
      <c r="DPZ1" s="282"/>
      <c r="DQA1" s="282"/>
      <c r="DQB1" s="282"/>
      <c r="DQC1" s="282"/>
      <c r="DQD1" s="282"/>
      <c r="DQE1" s="282"/>
      <c r="DQF1" s="282"/>
      <c r="DQG1" s="282"/>
      <c r="DQH1" s="282"/>
      <c r="DQI1" s="282"/>
      <c r="DQJ1" s="282"/>
      <c r="DQK1" s="282"/>
      <c r="DQL1" s="282"/>
      <c r="DQM1" s="282"/>
      <c r="DQN1" s="282"/>
      <c r="DQO1" s="282"/>
      <c r="DQP1" s="282"/>
      <c r="DQQ1" s="282"/>
      <c r="DQR1" s="282"/>
      <c r="DQS1" s="282"/>
      <c r="DQT1" s="282"/>
      <c r="DQU1" s="282"/>
      <c r="DQV1" s="282"/>
      <c r="DQW1" s="282"/>
      <c r="DQX1" s="282"/>
      <c r="DQY1" s="282"/>
      <c r="DQZ1" s="282"/>
      <c r="DRA1" s="282"/>
      <c r="DRB1" s="282"/>
      <c r="DRC1" s="282"/>
      <c r="DRD1" s="282"/>
      <c r="DRE1" s="282"/>
      <c r="DRF1" s="282"/>
      <c r="DRG1" s="282"/>
      <c r="DRH1" s="282"/>
      <c r="DRI1" s="282"/>
      <c r="DRJ1" s="282"/>
      <c r="DRK1" s="282"/>
      <c r="DRL1" s="282"/>
      <c r="DRM1" s="282"/>
      <c r="DRN1" s="282"/>
      <c r="DRO1" s="282"/>
      <c r="DRP1" s="282"/>
      <c r="DRQ1" s="282"/>
      <c r="DRR1" s="282"/>
      <c r="DRS1" s="282"/>
      <c r="DRT1" s="282"/>
      <c r="DRU1" s="282"/>
      <c r="DRV1" s="282"/>
      <c r="DRW1" s="282"/>
      <c r="DRX1" s="282"/>
      <c r="DRY1" s="282"/>
      <c r="DRZ1" s="282"/>
      <c r="DSA1" s="282"/>
      <c r="DSB1" s="282"/>
      <c r="DSC1" s="282"/>
      <c r="DSD1" s="282"/>
      <c r="DSE1" s="282"/>
      <c r="DSF1" s="282"/>
      <c r="DSG1" s="282"/>
      <c r="DSH1" s="282"/>
      <c r="DSI1" s="282"/>
      <c r="DSJ1" s="282"/>
      <c r="DSK1" s="282"/>
      <c r="DSL1" s="282"/>
      <c r="DSM1" s="282"/>
      <c r="DSN1" s="282"/>
      <c r="DSO1" s="282"/>
      <c r="DSP1" s="282"/>
      <c r="DSQ1" s="282"/>
      <c r="DSR1" s="282"/>
      <c r="DSS1" s="282"/>
      <c r="DST1" s="282"/>
      <c r="DSU1" s="282"/>
      <c r="DSV1" s="282"/>
      <c r="DSW1" s="282"/>
      <c r="DSX1" s="282"/>
      <c r="DSY1" s="282"/>
      <c r="DSZ1" s="282"/>
      <c r="DTA1" s="282"/>
      <c r="DTB1" s="282"/>
      <c r="DTC1" s="282"/>
      <c r="DTD1" s="282"/>
      <c r="DTE1" s="282"/>
      <c r="DTF1" s="282"/>
      <c r="DTG1" s="282"/>
      <c r="DTH1" s="282"/>
      <c r="DTI1" s="282"/>
      <c r="DTJ1" s="282"/>
      <c r="DTK1" s="282"/>
      <c r="DTL1" s="282"/>
      <c r="DTM1" s="282"/>
      <c r="DTN1" s="282"/>
      <c r="DTO1" s="282"/>
      <c r="DTP1" s="282"/>
      <c r="DTQ1" s="282"/>
      <c r="DTR1" s="282"/>
      <c r="DTS1" s="282"/>
      <c r="DTT1" s="282"/>
      <c r="DTU1" s="282"/>
      <c r="DTV1" s="282"/>
      <c r="DTW1" s="282"/>
      <c r="DTX1" s="282"/>
      <c r="DTY1" s="282"/>
      <c r="DTZ1" s="282"/>
      <c r="DUA1" s="282"/>
      <c r="DUB1" s="282"/>
      <c r="DUC1" s="282"/>
      <c r="DUD1" s="282"/>
      <c r="DUE1" s="282"/>
      <c r="DUF1" s="282"/>
      <c r="DUG1" s="282"/>
      <c r="DUH1" s="282"/>
      <c r="DUI1" s="282"/>
      <c r="DUJ1" s="282"/>
      <c r="DUK1" s="282"/>
      <c r="DUL1" s="282"/>
      <c r="DUM1" s="282"/>
      <c r="DUN1" s="282"/>
      <c r="DUO1" s="282"/>
      <c r="DUP1" s="282"/>
      <c r="DUQ1" s="282"/>
      <c r="DUR1" s="282"/>
      <c r="DUS1" s="282"/>
      <c r="DUT1" s="282"/>
      <c r="DUU1" s="282"/>
      <c r="DUV1" s="282"/>
      <c r="DUW1" s="282"/>
      <c r="DUX1" s="282"/>
      <c r="DUY1" s="282"/>
      <c r="DUZ1" s="282"/>
      <c r="DVA1" s="282"/>
      <c r="DVB1" s="282"/>
      <c r="DVC1" s="282"/>
      <c r="DVD1" s="282"/>
      <c r="DVE1" s="282"/>
      <c r="DVF1" s="282"/>
      <c r="DVG1" s="282"/>
      <c r="DVH1" s="282"/>
      <c r="DVI1" s="282"/>
      <c r="DVJ1" s="282"/>
      <c r="DVK1" s="282"/>
      <c r="DVL1" s="282"/>
      <c r="DVM1" s="282"/>
      <c r="DVN1" s="282"/>
      <c r="DVO1" s="282"/>
      <c r="DVP1" s="282"/>
      <c r="DVQ1" s="282"/>
      <c r="DVR1" s="282"/>
      <c r="DVS1" s="282"/>
      <c r="DVT1" s="282"/>
      <c r="DVU1" s="282"/>
      <c r="DVV1" s="282"/>
      <c r="DVW1" s="282"/>
      <c r="DVX1" s="282"/>
      <c r="DVY1" s="282"/>
      <c r="DVZ1" s="282"/>
      <c r="DWA1" s="282"/>
      <c r="DWB1" s="282"/>
      <c r="DWC1" s="282"/>
      <c r="DWD1" s="282"/>
      <c r="DWE1" s="282"/>
      <c r="DWF1" s="282"/>
      <c r="DWG1" s="282"/>
      <c r="DWH1" s="282"/>
      <c r="DWI1" s="282"/>
      <c r="DWJ1" s="282"/>
      <c r="DWK1" s="282"/>
      <c r="DWL1" s="282"/>
      <c r="DWM1" s="282"/>
      <c r="DWN1" s="282"/>
      <c r="DWO1" s="282"/>
      <c r="DWP1" s="282"/>
      <c r="DWQ1" s="282"/>
      <c r="DWR1" s="282"/>
      <c r="DWS1" s="282"/>
      <c r="DWT1" s="282"/>
      <c r="DWU1" s="282"/>
      <c r="DWV1" s="282"/>
      <c r="DWW1" s="282"/>
      <c r="DWX1" s="282"/>
      <c r="DWY1" s="282"/>
      <c r="DWZ1" s="282"/>
      <c r="DXA1" s="282"/>
      <c r="DXB1" s="282"/>
      <c r="DXC1" s="282"/>
      <c r="DXD1" s="282"/>
      <c r="DXE1" s="282"/>
      <c r="DXF1" s="282"/>
      <c r="DXG1" s="282"/>
      <c r="DXH1" s="282"/>
      <c r="DXI1" s="282"/>
      <c r="DXJ1" s="282"/>
      <c r="DXK1" s="282"/>
      <c r="DXL1" s="282"/>
      <c r="DXM1" s="282"/>
      <c r="DXN1" s="282"/>
      <c r="DXO1" s="282"/>
      <c r="DXP1" s="282"/>
      <c r="DXQ1" s="282"/>
      <c r="DXR1" s="282"/>
      <c r="DXS1" s="282"/>
      <c r="DXT1" s="282"/>
      <c r="DXU1" s="282"/>
      <c r="DXV1" s="282"/>
      <c r="DXW1" s="282"/>
      <c r="DXX1" s="282"/>
      <c r="DXY1" s="282"/>
      <c r="DXZ1" s="282"/>
      <c r="DYA1" s="282"/>
      <c r="DYB1" s="282"/>
      <c r="DYC1" s="282"/>
      <c r="DYD1" s="282"/>
      <c r="DYE1" s="282"/>
      <c r="DYF1" s="282"/>
      <c r="DYG1" s="282"/>
      <c r="DYH1" s="282"/>
      <c r="DYI1" s="282"/>
      <c r="DYJ1" s="282"/>
      <c r="DYK1" s="282"/>
      <c r="DYL1" s="282"/>
      <c r="DYM1" s="282"/>
      <c r="DYN1" s="282"/>
      <c r="DYO1" s="282"/>
      <c r="DYP1" s="282"/>
      <c r="DYQ1" s="282"/>
      <c r="DYR1" s="282"/>
      <c r="DYS1" s="282"/>
      <c r="DYT1" s="282"/>
      <c r="DYU1" s="282"/>
      <c r="DYV1" s="282"/>
      <c r="DYW1" s="282"/>
      <c r="DYX1" s="282"/>
      <c r="DYY1" s="282"/>
      <c r="DYZ1" s="282"/>
      <c r="DZA1" s="282"/>
      <c r="DZB1" s="282"/>
      <c r="DZC1" s="282"/>
      <c r="DZD1" s="282"/>
      <c r="DZE1" s="282"/>
      <c r="DZF1" s="282"/>
      <c r="DZG1" s="282"/>
      <c r="DZH1" s="282"/>
      <c r="DZI1" s="282"/>
      <c r="DZJ1" s="282"/>
      <c r="DZK1" s="282"/>
      <c r="DZL1" s="282"/>
      <c r="DZM1" s="282"/>
      <c r="DZN1" s="282"/>
      <c r="DZO1" s="282"/>
      <c r="DZP1" s="282"/>
      <c r="DZQ1" s="282"/>
      <c r="DZR1" s="282"/>
      <c r="DZS1" s="282"/>
      <c r="DZT1" s="282"/>
      <c r="DZU1" s="282"/>
      <c r="DZV1" s="282"/>
      <c r="DZW1" s="282"/>
      <c r="DZX1" s="282"/>
      <c r="DZY1" s="282"/>
      <c r="DZZ1" s="282"/>
      <c r="EAA1" s="282"/>
      <c r="EAB1" s="282"/>
      <c r="EAC1" s="282"/>
      <c r="EAD1" s="282"/>
      <c r="EAE1" s="282"/>
      <c r="EAF1" s="282"/>
      <c r="EAG1" s="282"/>
      <c r="EAH1" s="282"/>
      <c r="EAI1" s="282"/>
      <c r="EAJ1" s="282"/>
      <c r="EAK1" s="282"/>
      <c r="EAL1" s="282"/>
      <c r="EAM1" s="282"/>
      <c r="EAN1" s="282"/>
      <c r="EAO1" s="282"/>
      <c r="EAP1" s="282"/>
      <c r="EAQ1" s="282"/>
      <c r="EAR1" s="282"/>
      <c r="EAS1" s="282"/>
      <c r="EAT1" s="282"/>
      <c r="EAU1" s="282"/>
      <c r="EAV1" s="282"/>
      <c r="EAW1" s="282"/>
      <c r="EAX1" s="282"/>
      <c r="EAY1" s="282"/>
      <c r="EAZ1" s="282"/>
      <c r="EBA1" s="282"/>
      <c r="EBB1" s="282"/>
      <c r="EBC1" s="282"/>
      <c r="EBD1" s="282"/>
      <c r="EBE1" s="282"/>
      <c r="EBF1" s="282"/>
      <c r="EBG1" s="282"/>
      <c r="EBH1" s="282"/>
      <c r="EBI1" s="282"/>
      <c r="EBJ1" s="282"/>
      <c r="EBK1" s="282"/>
      <c r="EBL1" s="282"/>
      <c r="EBM1" s="282"/>
      <c r="EBN1" s="282"/>
      <c r="EBO1" s="282"/>
      <c r="EBP1" s="282"/>
      <c r="EBQ1" s="282"/>
      <c r="EBR1" s="282"/>
      <c r="EBS1" s="282"/>
      <c r="EBT1" s="282"/>
      <c r="EBU1" s="282"/>
      <c r="EBV1" s="282"/>
      <c r="EBW1" s="282"/>
      <c r="EBX1" s="282"/>
      <c r="EBY1" s="282"/>
      <c r="EBZ1" s="282"/>
      <c r="ECA1" s="282"/>
      <c r="ECB1" s="282"/>
      <c r="ECC1" s="282"/>
      <c r="ECD1" s="282"/>
      <c r="ECE1" s="282"/>
      <c r="ECF1" s="282"/>
      <c r="ECG1" s="282"/>
      <c r="ECH1" s="282"/>
      <c r="ECI1" s="282"/>
      <c r="ECJ1" s="282"/>
      <c r="ECK1" s="282"/>
      <c r="ECL1" s="282"/>
      <c r="ECM1" s="282"/>
      <c r="ECN1" s="282"/>
      <c r="ECO1" s="282"/>
      <c r="ECP1" s="282"/>
      <c r="ECQ1" s="282"/>
      <c r="ECR1" s="282"/>
      <c r="ECS1" s="282"/>
      <c r="ECT1" s="282"/>
      <c r="ECU1" s="282"/>
      <c r="ECV1" s="282"/>
      <c r="ECW1" s="282"/>
      <c r="ECX1" s="282"/>
      <c r="ECY1" s="282"/>
      <c r="ECZ1" s="282"/>
      <c r="EDA1" s="282"/>
      <c r="EDB1" s="282"/>
      <c r="EDC1" s="282"/>
      <c r="EDD1" s="282"/>
      <c r="EDE1" s="282"/>
      <c r="EDF1" s="282"/>
      <c r="EDG1" s="282"/>
      <c r="EDH1" s="282"/>
      <c r="EDI1" s="282"/>
      <c r="EDJ1" s="282"/>
      <c r="EDK1" s="282"/>
      <c r="EDL1" s="282"/>
      <c r="EDM1" s="282"/>
      <c r="EDN1" s="282"/>
      <c r="EDO1" s="282"/>
      <c r="EDP1" s="282"/>
      <c r="EDQ1" s="282"/>
      <c r="EDR1" s="282"/>
      <c r="EDS1" s="282"/>
      <c r="EDT1" s="282"/>
      <c r="EDU1" s="282"/>
      <c r="EDV1" s="282"/>
      <c r="EDW1" s="282"/>
      <c r="EDX1" s="282"/>
      <c r="EDY1" s="282"/>
      <c r="EDZ1" s="282"/>
      <c r="EEA1" s="282"/>
      <c r="EEB1" s="282"/>
      <c r="EEC1" s="282"/>
      <c r="EED1" s="282"/>
      <c r="EEE1" s="282"/>
      <c r="EEF1" s="282"/>
      <c r="EEG1" s="282"/>
      <c r="EEH1" s="282"/>
      <c r="EEI1" s="282"/>
      <c r="EEJ1" s="282"/>
      <c r="EEK1" s="282"/>
      <c r="EEL1" s="282"/>
      <c r="EEM1" s="282"/>
      <c r="EEN1" s="282"/>
      <c r="EEO1" s="282"/>
      <c r="EEP1" s="282"/>
      <c r="EEQ1" s="282"/>
      <c r="EER1" s="282"/>
      <c r="EES1" s="282"/>
      <c r="EET1" s="282"/>
      <c r="EEU1" s="282"/>
      <c r="EEV1" s="282"/>
      <c r="EEW1" s="282"/>
      <c r="EEX1" s="282"/>
      <c r="EEY1" s="282"/>
      <c r="EEZ1" s="282"/>
      <c r="EFA1" s="282"/>
      <c r="EFB1" s="282"/>
      <c r="EFC1" s="282"/>
      <c r="EFD1" s="282"/>
      <c r="EFE1" s="282"/>
      <c r="EFF1" s="282"/>
      <c r="EFG1" s="282"/>
      <c r="EFH1" s="282"/>
      <c r="EFI1" s="282"/>
      <c r="EFJ1" s="282"/>
      <c r="EFK1" s="282"/>
      <c r="EFL1" s="282"/>
      <c r="EFM1" s="282"/>
      <c r="EFN1" s="282"/>
      <c r="EFO1" s="282"/>
      <c r="EFP1" s="282"/>
      <c r="EFQ1" s="282"/>
      <c r="EFR1" s="282"/>
      <c r="EFS1" s="282"/>
      <c r="EFT1" s="282"/>
      <c r="EFU1" s="282"/>
      <c r="EFV1" s="282"/>
      <c r="EFW1" s="282"/>
      <c r="EFX1" s="282"/>
      <c r="EFY1" s="282"/>
      <c r="EFZ1" s="282"/>
      <c r="EGA1" s="282"/>
      <c r="EGB1" s="282"/>
      <c r="EGC1" s="282"/>
      <c r="EGD1" s="282"/>
      <c r="EGE1" s="282"/>
      <c r="EGF1" s="282"/>
      <c r="EGG1" s="282"/>
      <c r="EGH1" s="282"/>
      <c r="EGI1" s="282"/>
      <c r="EGJ1" s="282"/>
      <c r="EGK1" s="282"/>
      <c r="EGL1" s="282"/>
      <c r="EGM1" s="282"/>
      <c r="EGN1" s="282"/>
      <c r="EGO1" s="282"/>
      <c r="EGP1" s="282"/>
      <c r="EGQ1" s="282"/>
      <c r="EGR1" s="282"/>
      <c r="EGS1" s="282"/>
      <c r="EGT1" s="282"/>
      <c r="EGU1" s="282"/>
      <c r="EGV1" s="282"/>
      <c r="EGW1" s="282"/>
      <c r="EGX1" s="282"/>
      <c r="EGY1" s="282"/>
      <c r="EGZ1" s="282"/>
      <c r="EHA1" s="282"/>
      <c r="EHB1" s="282"/>
      <c r="EHC1" s="282"/>
      <c r="EHD1" s="282"/>
      <c r="EHE1" s="282"/>
      <c r="EHF1" s="282"/>
      <c r="EHG1" s="282"/>
      <c r="EHH1" s="282"/>
      <c r="EHI1" s="282"/>
      <c r="EHJ1" s="282"/>
      <c r="EHK1" s="282"/>
      <c r="EHL1" s="282"/>
      <c r="EHM1" s="282"/>
      <c r="EHN1" s="282"/>
      <c r="EHO1" s="282"/>
      <c r="EHP1" s="282"/>
      <c r="EHQ1" s="282"/>
      <c r="EHR1" s="282"/>
      <c r="EHS1" s="282"/>
      <c r="EHT1" s="282"/>
      <c r="EHU1" s="282"/>
      <c r="EHV1" s="282"/>
      <c r="EHW1" s="282"/>
      <c r="EHX1" s="282"/>
      <c r="EHY1" s="282"/>
      <c r="EHZ1" s="282"/>
      <c r="EIA1" s="282"/>
      <c r="EIB1" s="282"/>
      <c r="EIC1" s="282"/>
      <c r="EID1" s="282"/>
      <c r="EIE1" s="282"/>
      <c r="EIF1" s="282"/>
      <c r="EIG1" s="282"/>
      <c r="EIH1" s="282"/>
      <c r="EII1" s="282"/>
      <c r="EIJ1" s="282"/>
      <c r="EIK1" s="282"/>
      <c r="EIL1" s="282"/>
      <c r="EIM1" s="282"/>
      <c r="EIN1" s="282"/>
      <c r="EIO1" s="282"/>
      <c r="EIP1" s="282"/>
      <c r="EIQ1" s="282"/>
      <c r="EIR1" s="282"/>
      <c r="EIS1" s="282"/>
      <c r="EIT1" s="282"/>
      <c r="EIU1" s="282"/>
      <c r="EIV1" s="282"/>
      <c r="EIW1" s="282"/>
      <c r="EIX1" s="282"/>
      <c r="EIY1" s="282"/>
      <c r="EIZ1" s="282"/>
      <c r="EJA1" s="282"/>
      <c r="EJB1" s="282"/>
      <c r="EJC1" s="282"/>
      <c r="EJD1" s="282"/>
      <c r="EJE1" s="282"/>
      <c r="EJF1" s="282"/>
      <c r="EJG1" s="282"/>
      <c r="EJH1" s="282"/>
      <c r="EJI1" s="282"/>
      <c r="EJJ1" s="282"/>
      <c r="EJK1" s="282"/>
      <c r="EJL1" s="282"/>
      <c r="EJM1" s="282"/>
      <c r="EJN1" s="282"/>
      <c r="EJO1" s="282"/>
      <c r="EJP1" s="282"/>
      <c r="EJQ1" s="282"/>
      <c r="EJR1" s="282"/>
      <c r="EJS1" s="282"/>
      <c r="EJT1" s="282"/>
      <c r="EJU1" s="282"/>
      <c r="EJV1" s="282"/>
      <c r="EJW1" s="282"/>
      <c r="EJX1" s="282"/>
      <c r="EJY1" s="282"/>
      <c r="EJZ1" s="282"/>
      <c r="EKA1" s="282"/>
      <c r="EKB1" s="282"/>
      <c r="EKC1" s="282"/>
      <c r="EKD1" s="282"/>
      <c r="EKE1" s="282"/>
      <c r="EKF1" s="282"/>
      <c r="EKG1" s="282"/>
      <c r="EKH1" s="282"/>
      <c r="EKI1" s="282"/>
      <c r="EKJ1" s="282"/>
      <c r="EKK1" s="282"/>
      <c r="EKL1" s="282"/>
      <c r="EKM1" s="282"/>
      <c r="EKN1" s="282"/>
      <c r="EKO1" s="282"/>
      <c r="EKP1" s="282"/>
      <c r="EKQ1" s="282"/>
      <c r="EKR1" s="282"/>
      <c r="EKS1" s="282"/>
      <c r="EKT1" s="282"/>
      <c r="EKU1" s="282"/>
      <c r="EKV1" s="282"/>
      <c r="EKW1" s="282"/>
      <c r="EKX1" s="282"/>
      <c r="EKY1" s="282"/>
      <c r="EKZ1" s="282"/>
      <c r="ELA1" s="282"/>
      <c r="ELB1" s="282"/>
      <c r="ELC1" s="282"/>
      <c r="ELD1" s="282"/>
      <c r="ELE1" s="282"/>
      <c r="ELF1" s="282"/>
      <c r="ELG1" s="282"/>
      <c r="ELH1" s="282"/>
      <c r="ELI1" s="282"/>
      <c r="ELJ1" s="282"/>
      <c r="ELK1" s="282"/>
      <c r="ELL1" s="282"/>
      <c r="ELM1" s="282"/>
      <c r="ELN1" s="282"/>
      <c r="ELO1" s="282"/>
      <c r="ELP1" s="282"/>
      <c r="ELQ1" s="282"/>
      <c r="ELR1" s="282"/>
      <c r="ELS1" s="282"/>
      <c r="ELT1" s="282"/>
      <c r="ELU1" s="282"/>
      <c r="ELV1" s="282"/>
      <c r="ELW1" s="282"/>
      <c r="ELX1" s="282"/>
      <c r="ELY1" s="282"/>
      <c r="ELZ1" s="282"/>
      <c r="EMA1" s="282"/>
      <c r="EMB1" s="282"/>
      <c r="EMC1" s="282"/>
      <c r="EMD1" s="282"/>
      <c r="EME1" s="282"/>
      <c r="EMF1" s="282"/>
      <c r="EMG1" s="282"/>
      <c r="EMH1" s="282"/>
      <c r="EMI1" s="282"/>
      <c r="EMJ1" s="282"/>
      <c r="EMK1" s="282"/>
      <c r="EML1" s="282"/>
      <c r="EMM1" s="282"/>
      <c r="EMN1" s="282"/>
      <c r="EMO1" s="282"/>
      <c r="EMP1" s="282"/>
      <c r="EMQ1" s="282"/>
      <c r="EMR1" s="282"/>
      <c r="EMS1" s="282"/>
      <c r="EMT1" s="282"/>
      <c r="EMU1" s="282"/>
      <c r="EMV1" s="282"/>
      <c r="EMW1" s="282"/>
      <c r="EMX1" s="282"/>
      <c r="EMY1" s="282"/>
      <c r="EMZ1" s="282"/>
      <c r="ENA1" s="282"/>
      <c r="ENB1" s="282"/>
      <c r="ENC1" s="282"/>
      <c r="END1" s="282"/>
      <c r="ENE1" s="282"/>
      <c r="ENF1" s="282"/>
      <c r="ENG1" s="282"/>
      <c r="ENH1" s="282"/>
      <c r="ENI1" s="282"/>
      <c r="ENJ1" s="282"/>
      <c r="ENK1" s="282"/>
      <c r="ENL1" s="282"/>
      <c r="ENM1" s="282"/>
      <c r="ENN1" s="282"/>
      <c r="ENO1" s="282"/>
      <c r="ENP1" s="282"/>
      <c r="ENQ1" s="282"/>
      <c r="ENR1" s="282"/>
      <c r="ENS1" s="282"/>
      <c r="ENT1" s="282"/>
      <c r="ENU1" s="282"/>
      <c r="ENV1" s="282"/>
      <c r="ENW1" s="282"/>
      <c r="ENX1" s="282"/>
      <c r="ENY1" s="282"/>
      <c r="ENZ1" s="282"/>
      <c r="EOA1" s="282"/>
      <c r="EOB1" s="282"/>
      <c r="EOC1" s="282"/>
      <c r="EOD1" s="282"/>
      <c r="EOE1" s="282"/>
      <c r="EOF1" s="282"/>
      <c r="EOG1" s="282"/>
      <c r="EOH1" s="282"/>
      <c r="EOI1" s="282"/>
      <c r="EOJ1" s="282"/>
      <c r="EOK1" s="282"/>
      <c r="EOL1" s="282"/>
      <c r="EOM1" s="282"/>
      <c r="EON1" s="282"/>
      <c r="EOO1" s="282"/>
      <c r="EOP1" s="282"/>
      <c r="EOQ1" s="282"/>
      <c r="EOR1" s="282"/>
      <c r="EOS1" s="282"/>
      <c r="EOT1" s="282"/>
      <c r="EOU1" s="282"/>
      <c r="EOV1" s="282"/>
      <c r="EOW1" s="282"/>
      <c r="EOX1" s="282"/>
      <c r="EOY1" s="282"/>
      <c r="EOZ1" s="282"/>
      <c r="EPA1" s="282"/>
      <c r="EPB1" s="282"/>
      <c r="EPC1" s="282"/>
      <c r="EPD1" s="282"/>
      <c r="EPE1" s="282"/>
      <c r="EPF1" s="282"/>
      <c r="EPG1" s="282"/>
      <c r="EPH1" s="282"/>
      <c r="EPI1" s="282"/>
      <c r="EPJ1" s="282"/>
      <c r="EPK1" s="282"/>
      <c r="EPL1" s="282"/>
      <c r="EPM1" s="282"/>
      <c r="EPN1" s="282"/>
      <c r="EPO1" s="282"/>
      <c r="EPP1" s="282"/>
      <c r="EPQ1" s="282"/>
      <c r="EPR1" s="282"/>
      <c r="EPS1" s="282"/>
      <c r="EPT1" s="282"/>
      <c r="EPU1" s="282"/>
      <c r="EPV1" s="282"/>
      <c r="EPW1" s="282"/>
      <c r="EPX1" s="282"/>
      <c r="EPY1" s="282"/>
      <c r="EPZ1" s="282"/>
      <c r="EQA1" s="282"/>
      <c r="EQB1" s="282"/>
      <c r="EQC1" s="282"/>
      <c r="EQD1" s="282"/>
      <c r="EQE1" s="282"/>
      <c r="EQF1" s="282"/>
      <c r="EQG1" s="282"/>
      <c r="EQH1" s="282"/>
      <c r="EQI1" s="282"/>
      <c r="EQJ1" s="282"/>
      <c r="EQK1" s="282"/>
      <c r="EQL1" s="282"/>
      <c r="EQM1" s="282"/>
      <c r="EQN1" s="282"/>
      <c r="EQO1" s="282"/>
      <c r="EQP1" s="282"/>
      <c r="EQQ1" s="282"/>
      <c r="EQR1" s="282"/>
      <c r="EQS1" s="282"/>
      <c r="EQT1" s="282"/>
      <c r="EQU1" s="282"/>
      <c r="EQV1" s="282"/>
      <c r="EQW1" s="282"/>
      <c r="EQX1" s="282"/>
      <c r="EQY1" s="282"/>
      <c r="EQZ1" s="282"/>
      <c r="ERA1" s="282"/>
      <c r="ERB1" s="282"/>
      <c r="ERC1" s="282"/>
      <c r="ERD1" s="282"/>
      <c r="ERE1" s="282"/>
      <c r="ERF1" s="282"/>
      <c r="ERG1" s="282"/>
      <c r="ERH1" s="282"/>
      <c r="ERI1" s="282"/>
      <c r="ERJ1" s="282"/>
      <c r="ERK1" s="282"/>
      <c r="ERL1" s="282"/>
      <c r="ERM1" s="282"/>
      <c r="ERN1" s="282"/>
      <c r="ERO1" s="282"/>
      <c r="ERP1" s="282"/>
      <c r="ERQ1" s="282"/>
      <c r="ERR1" s="282"/>
      <c r="ERS1" s="282"/>
      <c r="ERT1" s="282"/>
      <c r="ERU1" s="282"/>
      <c r="ERV1" s="282"/>
      <c r="ERW1" s="282"/>
      <c r="ERX1" s="282"/>
      <c r="ERY1" s="282"/>
      <c r="ERZ1" s="282"/>
      <c r="ESA1" s="282"/>
      <c r="ESB1" s="282"/>
      <c r="ESC1" s="282"/>
      <c r="ESD1" s="282"/>
      <c r="ESE1" s="282"/>
      <c r="ESF1" s="282"/>
      <c r="ESG1" s="282"/>
      <c r="ESH1" s="282"/>
      <c r="ESI1" s="282"/>
      <c r="ESJ1" s="282"/>
      <c r="ESK1" s="282"/>
      <c r="ESL1" s="282"/>
      <c r="ESM1" s="282"/>
      <c r="ESN1" s="282"/>
      <c r="ESO1" s="282"/>
      <c r="ESP1" s="282"/>
      <c r="ESQ1" s="282"/>
      <c r="ESR1" s="282"/>
      <c r="ESS1" s="282"/>
      <c r="EST1" s="282"/>
      <c r="ESU1" s="282"/>
      <c r="ESV1" s="282"/>
      <c r="ESW1" s="282"/>
      <c r="ESX1" s="282"/>
      <c r="ESY1" s="282"/>
      <c r="ESZ1" s="282"/>
      <c r="ETA1" s="282"/>
      <c r="ETB1" s="282"/>
      <c r="ETC1" s="282"/>
      <c r="ETD1" s="282"/>
      <c r="ETE1" s="282"/>
      <c r="ETF1" s="282"/>
      <c r="ETG1" s="282"/>
      <c r="ETH1" s="282"/>
      <c r="ETI1" s="282"/>
      <c r="ETJ1" s="282"/>
      <c r="ETK1" s="282"/>
      <c r="ETL1" s="282"/>
      <c r="ETM1" s="282"/>
      <c r="ETN1" s="282"/>
      <c r="ETO1" s="282"/>
      <c r="ETP1" s="282"/>
      <c r="ETQ1" s="282"/>
      <c r="ETR1" s="282"/>
      <c r="ETS1" s="282"/>
      <c r="ETT1" s="282"/>
      <c r="ETU1" s="282"/>
      <c r="ETV1" s="282"/>
      <c r="ETW1" s="282"/>
      <c r="ETX1" s="282"/>
      <c r="ETY1" s="282"/>
      <c r="ETZ1" s="282"/>
      <c r="EUA1" s="282"/>
      <c r="EUB1" s="282"/>
      <c r="EUC1" s="282"/>
      <c r="EUD1" s="282"/>
      <c r="EUE1" s="282"/>
      <c r="EUF1" s="282"/>
      <c r="EUG1" s="282"/>
      <c r="EUH1" s="282"/>
      <c r="EUI1" s="282"/>
      <c r="EUJ1" s="282"/>
      <c r="EUK1" s="282"/>
      <c r="EUL1" s="282"/>
      <c r="EUM1" s="282"/>
      <c r="EUN1" s="282"/>
      <c r="EUO1" s="282"/>
      <c r="EUP1" s="282"/>
      <c r="EUQ1" s="282"/>
      <c r="EUR1" s="282"/>
      <c r="EUS1" s="282"/>
      <c r="EUT1" s="282"/>
      <c r="EUU1" s="282"/>
      <c r="EUV1" s="282"/>
      <c r="EUW1" s="282"/>
      <c r="EUX1" s="282"/>
      <c r="EUY1" s="282"/>
      <c r="EUZ1" s="282"/>
      <c r="EVA1" s="282"/>
      <c r="EVB1" s="282"/>
      <c r="EVC1" s="282"/>
      <c r="EVD1" s="282"/>
      <c r="EVE1" s="282"/>
      <c r="EVF1" s="282"/>
      <c r="EVG1" s="282"/>
      <c r="EVH1" s="282"/>
      <c r="EVI1" s="282"/>
      <c r="EVJ1" s="282"/>
      <c r="EVK1" s="282"/>
      <c r="EVL1" s="282"/>
      <c r="EVM1" s="282"/>
      <c r="EVN1" s="282"/>
      <c r="EVO1" s="282"/>
      <c r="EVP1" s="282"/>
      <c r="EVQ1" s="282"/>
      <c r="EVR1" s="282"/>
      <c r="EVS1" s="282"/>
      <c r="EVT1" s="282"/>
      <c r="EVU1" s="282"/>
      <c r="EVV1" s="282"/>
      <c r="EVW1" s="282"/>
      <c r="EVX1" s="282"/>
      <c r="EVY1" s="282"/>
      <c r="EVZ1" s="282"/>
      <c r="EWA1" s="282"/>
      <c r="EWB1" s="282"/>
      <c r="EWC1" s="282"/>
      <c r="EWD1" s="282"/>
      <c r="EWE1" s="282"/>
      <c r="EWF1" s="282"/>
      <c r="EWG1" s="282"/>
      <c r="EWH1" s="282"/>
      <c r="EWI1" s="282"/>
      <c r="EWJ1" s="282"/>
      <c r="EWK1" s="282"/>
      <c r="EWL1" s="282"/>
      <c r="EWM1" s="282"/>
      <c r="EWN1" s="282"/>
      <c r="EWO1" s="282"/>
      <c r="EWP1" s="282"/>
      <c r="EWQ1" s="282"/>
      <c r="EWR1" s="282"/>
      <c r="EWS1" s="282"/>
      <c r="EWT1" s="282"/>
      <c r="EWU1" s="282"/>
      <c r="EWV1" s="282"/>
      <c r="EWW1" s="282"/>
      <c r="EWX1" s="282"/>
      <c r="EWY1" s="282"/>
      <c r="EWZ1" s="282"/>
      <c r="EXA1" s="282"/>
      <c r="EXB1" s="282"/>
      <c r="EXC1" s="282"/>
      <c r="EXD1" s="282"/>
      <c r="EXE1" s="282"/>
      <c r="EXF1" s="282"/>
      <c r="EXG1" s="282"/>
      <c r="EXH1" s="282"/>
      <c r="EXI1" s="282"/>
      <c r="EXJ1" s="282"/>
      <c r="EXK1" s="282"/>
      <c r="EXL1" s="282"/>
      <c r="EXM1" s="282"/>
      <c r="EXN1" s="282"/>
      <c r="EXO1" s="282"/>
      <c r="EXP1" s="282"/>
      <c r="EXQ1" s="282"/>
      <c r="EXR1" s="282"/>
      <c r="EXS1" s="282"/>
      <c r="EXT1" s="282"/>
      <c r="EXU1" s="282"/>
      <c r="EXV1" s="282"/>
      <c r="EXW1" s="282"/>
      <c r="EXX1" s="282"/>
      <c r="EXY1" s="282"/>
      <c r="EXZ1" s="282"/>
      <c r="EYA1" s="282"/>
      <c r="EYB1" s="282"/>
      <c r="EYC1" s="282"/>
      <c r="EYD1" s="282"/>
      <c r="EYE1" s="282"/>
      <c r="EYF1" s="282"/>
      <c r="EYG1" s="282"/>
      <c r="EYH1" s="282"/>
      <c r="EYI1" s="282"/>
      <c r="EYJ1" s="282"/>
      <c r="EYK1" s="282"/>
      <c r="EYL1" s="282"/>
      <c r="EYM1" s="282"/>
      <c r="EYN1" s="282"/>
      <c r="EYO1" s="282"/>
      <c r="EYP1" s="282"/>
      <c r="EYQ1" s="282"/>
      <c r="EYR1" s="282"/>
      <c r="EYS1" s="282"/>
      <c r="EYT1" s="282"/>
      <c r="EYU1" s="282"/>
      <c r="EYV1" s="282"/>
      <c r="EYW1" s="282"/>
      <c r="EYX1" s="282"/>
      <c r="EYY1" s="282"/>
      <c r="EYZ1" s="282"/>
      <c r="EZA1" s="282"/>
      <c r="EZB1" s="282"/>
      <c r="EZC1" s="282"/>
      <c r="EZD1" s="282"/>
      <c r="EZE1" s="282"/>
      <c r="EZF1" s="282"/>
      <c r="EZG1" s="282"/>
      <c r="EZH1" s="282"/>
      <c r="EZI1" s="282"/>
      <c r="EZJ1" s="282"/>
      <c r="EZK1" s="282"/>
      <c r="EZL1" s="282"/>
      <c r="EZM1" s="282"/>
      <c r="EZN1" s="282"/>
      <c r="EZO1" s="282"/>
      <c r="EZP1" s="282"/>
      <c r="EZQ1" s="282"/>
      <c r="EZR1" s="282"/>
      <c r="EZS1" s="282"/>
      <c r="EZT1" s="282"/>
      <c r="EZU1" s="282"/>
      <c r="EZV1" s="282"/>
      <c r="EZW1" s="282"/>
      <c r="EZX1" s="282"/>
      <c r="EZY1" s="282"/>
      <c r="EZZ1" s="282"/>
      <c r="FAA1" s="282"/>
      <c r="FAB1" s="282"/>
      <c r="FAC1" s="282"/>
      <c r="FAD1" s="282"/>
      <c r="FAE1" s="282"/>
      <c r="FAF1" s="282"/>
      <c r="FAG1" s="282"/>
      <c r="FAH1" s="282"/>
      <c r="FAI1" s="282"/>
      <c r="FAJ1" s="282"/>
      <c r="FAK1" s="282"/>
      <c r="FAL1" s="282"/>
      <c r="FAM1" s="282"/>
      <c r="FAN1" s="282"/>
      <c r="FAO1" s="282"/>
      <c r="FAP1" s="282"/>
      <c r="FAQ1" s="282"/>
      <c r="FAR1" s="282"/>
      <c r="FAS1" s="282"/>
      <c r="FAT1" s="282"/>
      <c r="FAU1" s="282"/>
      <c r="FAV1" s="282"/>
      <c r="FAW1" s="282"/>
      <c r="FAX1" s="282"/>
      <c r="FAY1" s="282"/>
      <c r="FAZ1" s="282"/>
      <c r="FBA1" s="282"/>
      <c r="FBB1" s="282"/>
      <c r="FBC1" s="282"/>
      <c r="FBD1" s="282"/>
      <c r="FBE1" s="282"/>
      <c r="FBF1" s="282"/>
      <c r="FBG1" s="282"/>
      <c r="FBH1" s="282"/>
      <c r="FBI1" s="282"/>
      <c r="FBJ1" s="282"/>
      <c r="FBK1" s="282"/>
      <c r="FBL1" s="282"/>
      <c r="FBM1" s="282"/>
      <c r="FBN1" s="282"/>
      <c r="FBO1" s="282"/>
      <c r="FBP1" s="282"/>
      <c r="FBQ1" s="282"/>
      <c r="FBR1" s="282"/>
      <c r="FBS1" s="282"/>
      <c r="FBT1" s="282"/>
      <c r="FBU1" s="282"/>
      <c r="FBV1" s="282"/>
      <c r="FBW1" s="282"/>
      <c r="FBX1" s="282"/>
      <c r="FBY1" s="282"/>
      <c r="FBZ1" s="282"/>
      <c r="FCA1" s="282"/>
      <c r="FCB1" s="282"/>
      <c r="FCC1" s="282"/>
      <c r="FCD1" s="282"/>
      <c r="FCE1" s="282"/>
      <c r="FCF1" s="282"/>
      <c r="FCG1" s="282"/>
      <c r="FCH1" s="282"/>
      <c r="FCI1" s="282"/>
      <c r="FCJ1" s="282"/>
      <c r="FCK1" s="282"/>
      <c r="FCL1" s="282"/>
      <c r="FCM1" s="282"/>
      <c r="FCN1" s="282"/>
      <c r="FCO1" s="282"/>
      <c r="FCP1" s="282"/>
      <c r="FCQ1" s="282"/>
      <c r="FCR1" s="282"/>
      <c r="FCS1" s="282"/>
      <c r="FCT1" s="282"/>
      <c r="FCU1" s="282"/>
      <c r="FCV1" s="282"/>
      <c r="FCW1" s="282"/>
      <c r="FCX1" s="282"/>
      <c r="FCY1" s="282"/>
      <c r="FCZ1" s="282"/>
      <c r="FDA1" s="282"/>
      <c r="FDB1" s="282"/>
      <c r="FDC1" s="282"/>
      <c r="FDD1" s="282"/>
      <c r="FDE1" s="282"/>
      <c r="FDF1" s="282"/>
      <c r="FDG1" s="282"/>
      <c r="FDH1" s="282"/>
      <c r="FDI1" s="282"/>
      <c r="FDJ1" s="282"/>
      <c r="FDK1" s="282"/>
      <c r="FDL1" s="282"/>
      <c r="FDM1" s="282"/>
      <c r="FDN1" s="282"/>
      <c r="FDO1" s="282"/>
      <c r="FDP1" s="282"/>
      <c r="FDQ1" s="282"/>
      <c r="FDR1" s="282"/>
      <c r="FDS1" s="282"/>
      <c r="FDT1" s="282"/>
      <c r="FDU1" s="282"/>
      <c r="FDV1" s="282"/>
      <c r="FDW1" s="282"/>
      <c r="FDX1" s="282"/>
      <c r="FDY1" s="282"/>
      <c r="FDZ1" s="282"/>
      <c r="FEA1" s="282"/>
      <c r="FEB1" s="282"/>
      <c r="FEC1" s="282"/>
      <c r="FED1" s="282"/>
      <c r="FEE1" s="282"/>
      <c r="FEF1" s="282"/>
      <c r="FEG1" s="282"/>
      <c r="FEH1" s="282"/>
      <c r="FEI1" s="282"/>
      <c r="FEJ1" s="282"/>
      <c r="FEK1" s="282"/>
      <c r="FEL1" s="282"/>
      <c r="FEM1" s="282"/>
      <c r="FEN1" s="282"/>
      <c r="FEO1" s="282"/>
      <c r="FEP1" s="282"/>
      <c r="FEQ1" s="282"/>
      <c r="FER1" s="282"/>
      <c r="FES1" s="282"/>
      <c r="FET1" s="282"/>
      <c r="FEU1" s="282"/>
      <c r="FEV1" s="282"/>
      <c r="FEW1" s="282"/>
      <c r="FEX1" s="282"/>
      <c r="FEY1" s="282"/>
      <c r="FEZ1" s="282"/>
      <c r="FFA1" s="282"/>
      <c r="FFB1" s="282"/>
      <c r="FFC1" s="282"/>
      <c r="FFD1" s="282"/>
      <c r="FFE1" s="282"/>
      <c r="FFF1" s="282"/>
      <c r="FFG1" s="282"/>
      <c r="FFH1" s="282"/>
      <c r="FFI1" s="282"/>
      <c r="FFJ1" s="282"/>
      <c r="FFK1" s="282"/>
      <c r="FFL1" s="282"/>
      <c r="FFM1" s="282"/>
      <c r="FFN1" s="282"/>
      <c r="FFO1" s="282"/>
      <c r="FFP1" s="282"/>
      <c r="FFQ1" s="282"/>
      <c r="FFR1" s="282"/>
      <c r="FFS1" s="282"/>
      <c r="FFT1" s="282"/>
      <c r="FFU1" s="282"/>
      <c r="FFV1" s="282"/>
      <c r="FFW1" s="282"/>
      <c r="FFX1" s="282"/>
      <c r="FFY1" s="282"/>
      <c r="FFZ1" s="282"/>
      <c r="FGA1" s="282"/>
      <c r="FGB1" s="282"/>
      <c r="FGC1" s="282"/>
      <c r="FGD1" s="282"/>
      <c r="FGE1" s="282"/>
      <c r="FGF1" s="282"/>
      <c r="FGG1" s="282"/>
      <c r="FGH1" s="282"/>
      <c r="FGI1" s="282"/>
      <c r="FGJ1" s="282"/>
      <c r="FGK1" s="282"/>
      <c r="FGL1" s="282"/>
      <c r="FGM1" s="282"/>
      <c r="FGN1" s="282"/>
      <c r="FGO1" s="282"/>
      <c r="FGP1" s="282"/>
      <c r="FGQ1" s="282"/>
      <c r="FGR1" s="282"/>
      <c r="FGS1" s="282"/>
      <c r="FGT1" s="282"/>
      <c r="FGU1" s="282"/>
      <c r="FGV1" s="282"/>
      <c r="FGW1" s="282"/>
      <c r="FGX1" s="282"/>
      <c r="FGY1" s="282"/>
      <c r="FGZ1" s="282"/>
      <c r="FHA1" s="282"/>
      <c r="FHB1" s="282"/>
      <c r="FHC1" s="282"/>
      <c r="FHD1" s="282"/>
      <c r="FHE1" s="282"/>
      <c r="FHF1" s="282"/>
      <c r="FHG1" s="282"/>
      <c r="FHH1" s="282"/>
      <c r="FHI1" s="282"/>
      <c r="FHJ1" s="282"/>
      <c r="FHK1" s="282"/>
      <c r="FHL1" s="282"/>
      <c r="FHM1" s="282"/>
      <c r="FHN1" s="282"/>
      <c r="FHO1" s="282"/>
      <c r="FHP1" s="282"/>
      <c r="FHQ1" s="282"/>
      <c r="FHR1" s="282"/>
      <c r="FHS1" s="282"/>
      <c r="FHT1" s="282"/>
      <c r="FHU1" s="282"/>
      <c r="FHV1" s="282"/>
      <c r="FHW1" s="282"/>
      <c r="FHX1" s="282"/>
      <c r="FHY1" s="282"/>
      <c r="FHZ1" s="282"/>
      <c r="FIA1" s="282"/>
      <c r="FIB1" s="282"/>
      <c r="FIC1" s="282"/>
      <c r="FID1" s="282"/>
      <c r="FIE1" s="282"/>
      <c r="FIF1" s="282"/>
      <c r="FIG1" s="282"/>
      <c r="FIH1" s="282"/>
      <c r="FII1" s="282"/>
      <c r="FIJ1" s="282"/>
      <c r="FIK1" s="282"/>
      <c r="FIL1" s="282"/>
      <c r="FIM1" s="282"/>
      <c r="FIN1" s="282"/>
      <c r="FIO1" s="282"/>
      <c r="FIP1" s="282"/>
      <c r="FIQ1" s="282"/>
      <c r="FIR1" s="282"/>
      <c r="FIS1" s="282"/>
      <c r="FIT1" s="282"/>
      <c r="FIU1" s="282"/>
      <c r="FIV1" s="282"/>
      <c r="FIW1" s="282"/>
      <c r="FIX1" s="282"/>
      <c r="FIY1" s="282"/>
      <c r="FIZ1" s="282"/>
      <c r="FJA1" s="282"/>
      <c r="FJB1" s="282"/>
      <c r="FJC1" s="282"/>
      <c r="FJD1" s="282"/>
      <c r="FJE1" s="282"/>
      <c r="FJF1" s="282"/>
      <c r="FJG1" s="282"/>
      <c r="FJH1" s="282"/>
      <c r="FJI1" s="282"/>
      <c r="FJJ1" s="282"/>
      <c r="FJK1" s="282"/>
      <c r="FJL1" s="282"/>
      <c r="FJM1" s="282"/>
      <c r="FJN1" s="282"/>
      <c r="FJO1" s="282"/>
      <c r="FJP1" s="282"/>
      <c r="FJQ1" s="282"/>
      <c r="FJR1" s="282"/>
      <c r="FJS1" s="282"/>
      <c r="FJT1" s="282"/>
      <c r="FJU1" s="282"/>
      <c r="FJV1" s="282"/>
      <c r="FJW1" s="282"/>
      <c r="FJX1" s="282"/>
      <c r="FJY1" s="282"/>
      <c r="FJZ1" s="282"/>
      <c r="FKA1" s="282"/>
      <c r="FKB1" s="282"/>
      <c r="FKC1" s="282"/>
      <c r="FKD1" s="282"/>
      <c r="FKE1" s="282"/>
      <c r="FKF1" s="282"/>
      <c r="FKG1" s="282"/>
      <c r="FKH1" s="282"/>
      <c r="FKI1" s="282"/>
      <c r="FKJ1" s="282"/>
      <c r="FKK1" s="282"/>
      <c r="FKL1" s="282"/>
      <c r="FKM1" s="282"/>
      <c r="FKN1" s="282"/>
      <c r="FKO1" s="282"/>
      <c r="FKP1" s="282"/>
      <c r="FKQ1" s="282"/>
      <c r="FKR1" s="282"/>
      <c r="FKS1" s="282"/>
      <c r="FKT1" s="282"/>
      <c r="FKU1" s="282"/>
      <c r="FKV1" s="282"/>
      <c r="FKW1" s="282"/>
      <c r="FKX1" s="282"/>
      <c r="FKY1" s="282"/>
      <c r="FKZ1" s="282"/>
      <c r="FLA1" s="282"/>
      <c r="FLB1" s="282"/>
      <c r="FLC1" s="282"/>
      <c r="FLD1" s="282"/>
      <c r="FLE1" s="282"/>
      <c r="FLF1" s="282"/>
      <c r="FLG1" s="282"/>
      <c r="FLH1" s="282"/>
      <c r="FLI1" s="282"/>
      <c r="FLJ1" s="282"/>
      <c r="FLK1" s="282"/>
      <c r="FLL1" s="282"/>
      <c r="FLM1" s="282"/>
      <c r="FLN1" s="282"/>
      <c r="FLO1" s="282"/>
      <c r="FLP1" s="282"/>
      <c r="FLQ1" s="282"/>
      <c r="FLR1" s="282"/>
      <c r="FLS1" s="282"/>
      <c r="FLT1" s="282"/>
      <c r="FLU1" s="282"/>
      <c r="FLV1" s="282"/>
      <c r="FLW1" s="282"/>
      <c r="FLX1" s="282"/>
      <c r="FLY1" s="282"/>
      <c r="FLZ1" s="282"/>
      <c r="FMA1" s="282"/>
      <c r="FMB1" s="282"/>
      <c r="FMC1" s="282"/>
      <c r="FMD1" s="282"/>
      <c r="FME1" s="282"/>
      <c r="FMF1" s="282"/>
      <c r="FMG1" s="282"/>
      <c r="FMH1" s="282"/>
      <c r="FMI1" s="282"/>
      <c r="FMJ1" s="282"/>
      <c r="FMK1" s="282"/>
      <c r="FML1" s="282"/>
      <c r="FMM1" s="282"/>
      <c r="FMN1" s="282"/>
      <c r="FMO1" s="282"/>
      <c r="FMP1" s="282"/>
      <c r="FMQ1" s="282"/>
      <c r="FMR1" s="282"/>
      <c r="FMS1" s="282"/>
      <c r="FMT1" s="282"/>
      <c r="FMU1" s="282"/>
      <c r="FMV1" s="282"/>
      <c r="FMW1" s="282"/>
      <c r="FMX1" s="282"/>
      <c r="FMY1" s="282"/>
      <c r="FMZ1" s="282"/>
      <c r="FNA1" s="282"/>
      <c r="FNB1" s="282"/>
      <c r="FNC1" s="282"/>
      <c r="FND1" s="282"/>
      <c r="FNE1" s="282"/>
      <c r="FNF1" s="282"/>
      <c r="FNG1" s="282"/>
      <c r="FNH1" s="282"/>
      <c r="FNI1" s="282"/>
      <c r="FNJ1" s="282"/>
      <c r="FNK1" s="282"/>
      <c r="FNL1" s="282"/>
      <c r="FNM1" s="282"/>
      <c r="FNN1" s="282"/>
      <c r="FNO1" s="282"/>
      <c r="FNP1" s="282"/>
      <c r="FNQ1" s="282"/>
      <c r="FNR1" s="282"/>
      <c r="FNS1" s="282"/>
      <c r="FNT1" s="282"/>
      <c r="FNU1" s="282"/>
      <c r="FNV1" s="282"/>
      <c r="FNW1" s="282"/>
      <c r="FNX1" s="282"/>
      <c r="FNY1" s="282"/>
      <c r="FNZ1" s="282"/>
      <c r="FOA1" s="282"/>
      <c r="FOB1" s="282"/>
      <c r="FOC1" s="282"/>
      <c r="FOD1" s="282"/>
      <c r="FOE1" s="282"/>
      <c r="FOF1" s="282"/>
      <c r="FOG1" s="282"/>
      <c r="FOH1" s="282"/>
      <c r="FOI1" s="282"/>
      <c r="FOJ1" s="282"/>
      <c r="FOK1" s="282"/>
      <c r="FOL1" s="282"/>
      <c r="FOM1" s="282"/>
      <c r="FON1" s="282"/>
      <c r="FOO1" s="282"/>
      <c r="FOP1" s="282"/>
      <c r="FOQ1" s="282"/>
      <c r="FOR1" s="282"/>
      <c r="FOS1" s="282"/>
      <c r="FOT1" s="282"/>
      <c r="FOU1" s="282"/>
      <c r="FOV1" s="282"/>
      <c r="FOW1" s="282"/>
      <c r="FOX1" s="282"/>
      <c r="FOY1" s="282"/>
      <c r="FOZ1" s="282"/>
      <c r="FPA1" s="282"/>
      <c r="FPB1" s="282"/>
      <c r="FPC1" s="282"/>
      <c r="FPD1" s="282"/>
      <c r="FPE1" s="282"/>
      <c r="FPF1" s="282"/>
      <c r="FPG1" s="282"/>
      <c r="FPH1" s="282"/>
      <c r="FPI1" s="282"/>
      <c r="FPJ1" s="282"/>
      <c r="FPK1" s="282"/>
      <c r="FPL1" s="282"/>
      <c r="FPM1" s="282"/>
      <c r="FPN1" s="282"/>
      <c r="FPO1" s="282"/>
      <c r="FPP1" s="282"/>
      <c r="FPQ1" s="282"/>
      <c r="FPR1" s="282"/>
      <c r="FPS1" s="282"/>
      <c r="FPT1" s="282"/>
      <c r="FPU1" s="282"/>
      <c r="FPV1" s="282"/>
      <c r="FPW1" s="282"/>
      <c r="FPX1" s="282"/>
      <c r="FPY1" s="282"/>
      <c r="FPZ1" s="282"/>
      <c r="FQA1" s="282"/>
      <c r="FQB1" s="282"/>
      <c r="FQC1" s="282"/>
      <c r="FQD1" s="282"/>
      <c r="FQE1" s="282"/>
      <c r="FQF1" s="282"/>
      <c r="FQG1" s="282"/>
      <c r="FQH1" s="282"/>
      <c r="FQI1" s="282"/>
      <c r="FQJ1" s="282"/>
      <c r="FQK1" s="282"/>
      <c r="FQL1" s="282"/>
      <c r="FQM1" s="282"/>
      <c r="FQN1" s="282"/>
      <c r="FQO1" s="282"/>
      <c r="FQP1" s="282"/>
      <c r="FQQ1" s="282"/>
      <c r="FQR1" s="282"/>
      <c r="FQS1" s="282"/>
      <c r="FQT1" s="282"/>
      <c r="FQU1" s="282"/>
      <c r="FQV1" s="282"/>
      <c r="FQW1" s="282"/>
      <c r="FQX1" s="282"/>
      <c r="FQY1" s="282"/>
      <c r="FQZ1" s="282"/>
      <c r="FRA1" s="282"/>
      <c r="FRB1" s="282"/>
      <c r="FRC1" s="282"/>
      <c r="FRD1" s="282"/>
      <c r="FRE1" s="282"/>
      <c r="FRF1" s="282"/>
      <c r="FRG1" s="282"/>
      <c r="FRH1" s="282"/>
      <c r="FRI1" s="282"/>
      <c r="FRJ1" s="282"/>
      <c r="FRK1" s="282"/>
      <c r="FRL1" s="282"/>
      <c r="FRM1" s="282"/>
      <c r="FRN1" s="282"/>
      <c r="FRO1" s="282"/>
      <c r="FRP1" s="282"/>
      <c r="FRQ1" s="282"/>
      <c r="FRR1" s="282"/>
      <c r="FRS1" s="282"/>
      <c r="FRT1" s="282"/>
      <c r="FRU1" s="282"/>
      <c r="FRV1" s="282"/>
      <c r="FRW1" s="282"/>
      <c r="FRX1" s="282"/>
      <c r="FRY1" s="282"/>
      <c r="FRZ1" s="282"/>
      <c r="FSA1" s="282"/>
      <c r="FSB1" s="282"/>
      <c r="FSC1" s="282"/>
      <c r="FSD1" s="282"/>
      <c r="FSE1" s="282"/>
      <c r="FSF1" s="282"/>
      <c r="FSG1" s="282"/>
      <c r="FSH1" s="282"/>
      <c r="FSI1" s="282"/>
      <c r="FSJ1" s="282"/>
      <c r="FSK1" s="282"/>
      <c r="FSL1" s="282"/>
      <c r="FSM1" s="282"/>
      <c r="FSN1" s="282"/>
      <c r="FSO1" s="282"/>
      <c r="FSP1" s="282"/>
      <c r="FSQ1" s="282"/>
      <c r="FSR1" s="282"/>
      <c r="FSS1" s="282"/>
      <c r="FST1" s="282"/>
      <c r="FSU1" s="282"/>
      <c r="FSV1" s="282"/>
      <c r="FSW1" s="282"/>
      <c r="FSX1" s="282"/>
      <c r="FSY1" s="282"/>
      <c r="FSZ1" s="282"/>
      <c r="FTA1" s="282"/>
      <c r="FTB1" s="282"/>
      <c r="FTC1" s="282"/>
      <c r="FTD1" s="282"/>
      <c r="FTE1" s="282"/>
      <c r="FTF1" s="282"/>
      <c r="FTG1" s="282"/>
      <c r="FTH1" s="282"/>
      <c r="FTI1" s="282"/>
      <c r="FTJ1" s="282"/>
      <c r="FTK1" s="282"/>
      <c r="FTL1" s="282"/>
      <c r="FTM1" s="282"/>
      <c r="FTN1" s="282"/>
      <c r="FTO1" s="282"/>
      <c r="FTP1" s="282"/>
      <c r="FTQ1" s="282"/>
      <c r="FTR1" s="282"/>
      <c r="FTS1" s="282"/>
      <c r="FTT1" s="282"/>
      <c r="FTU1" s="282"/>
      <c r="FTV1" s="282"/>
      <c r="FTW1" s="282"/>
      <c r="FTX1" s="282"/>
      <c r="FTY1" s="282"/>
      <c r="FTZ1" s="282"/>
      <c r="FUA1" s="282"/>
      <c r="FUB1" s="282"/>
      <c r="FUC1" s="282"/>
      <c r="FUD1" s="282"/>
      <c r="FUE1" s="282"/>
      <c r="FUF1" s="282"/>
      <c r="FUG1" s="282"/>
      <c r="FUH1" s="282"/>
      <c r="FUI1" s="282"/>
      <c r="FUJ1" s="282"/>
      <c r="FUK1" s="282"/>
      <c r="FUL1" s="282"/>
      <c r="FUM1" s="282"/>
      <c r="FUN1" s="282"/>
      <c r="FUO1" s="282"/>
      <c r="FUP1" s="282"/>
      <c r="FUQ1" s="282"/>
      <c r="FUR1" s="282"/>
      <c r="FUS1" s="282"/>
      <c r="FUT1" s="282"/>
      <c r="FUU1" s="282"/>
      <c r="FUV1" s="282"/>
      <c r="FUW1" s="282"/>
      <c r="FUX1" s="282"/>
      <c r="FUY1" s="282"/>
      <c r="FUZ1" s="282"/>
      <c r="FVA1" s="282"/>
      <c r="FVB1" s="282"/>
      <c r="FVC1" s="282"/>
      <c r="FVD1" s="282"/>
      <c r="FVE1" s="282"/>
      <c r="FVF1" s="282"/>
      <c r="FVG1" s="282"/>
      <c r="FVH1" s="282"/>
      <c r="FVI1" s="282"/>
      <c r="FVJ1" s="282"/>
      <c r="FVK1" s="282"/>
      <c r="FVL1" s="282"/>
      <c r="FVM1" s="282"/>
      <c r="FVN1" s="282"/>
      <c r="FVO1" s="282"/>
      <c r="FVP1" s="282"/>
      <c r="FVQ1" s="282"/>
      <c r="FVR1" s="282"/>
      <c r="FVS1" s="282"/>
      <c r="FVT1" s="282"/>
      <c r="FVU1" s="282"/>
      <c r="FVV1" s="282"/>
      <c r="FVW1" s="282"/>
      <c r="FVX1" s="282"/>
      <c r="FVY1" s="282"/>
      <c r="FVZ1" s="282"/>
      <c r="FWA1" s="282"/>
      <c r="FWB1" s="282"/>
      <c r="FWC1" s="282"/>
      <c r="FWD1" s="282"/>
      <c r="FWE1" s="282"/>
      <c r="FWF1" s="282"/>
      <c r="FWG1" s="282"/>
      <c r="FWH1" s="282"/>
      <c r="FWI1" s="282"/>
      <c r="FWJ1" s="282"/>
      <c r="FWK1" s="282"/>
      <c r="FWL1" s="282"/>
      <c r="FWM1" s="282"/>
      <c r="FWN1" s="282"/>
      <c r="FWO1" s="282"/>
      <c r="FWP1" s="282"/>
      <c r="FWQ1" s="282"/>
      <c r="FWR1" s="282"/>
      <c r="FWS1" s="282"/>
      <c r="FWT1" s="282"/>
      <c r="FWU1" s="282"/>
      <c r="FWV1" s="282"/>
      <c r="FWW1" s="282"/>
      <c r="FWX1" s="282"/>
      <c r="FWY1" s="282"/>
      <c r="FWZ1" s="282"/>
      <c r="FXA1" s="282"/>
      <c r="FXB1" s="282"/>
      <c r="FXC1" s="282"/>
      <c r="FXD1" s="282"/>
      <c r="FXE1" s="282"/>
      <c r="FXF1" s="282"/>
      <c r="FXG1" s="282"/>
      <c r="FXH1" s="282"/>
      <c r="FXI1" s="282"/>
      <c r="FXJ1" s="282"/>
      <c r="FXK1" s="282"/>
      <c r="FXL1" s="282"/>
      <c r="FXM1" s="282"/>
      <c r="FXN1" s="282"/>
      <c r="FXO1" s="282"/>
      <c r="FXP1" s="282"/>
      <c r="FXQ1" s="282"/>
      <c r="FXR1" s="282"/>
      <c r="FXS1" s="282"/>
      <c r="FXT1" s="282"/>
      <c r="FXU1" s="282"/>
      <c r="FXV1" s="282"/>
      <c r="FXW1" s="282"/>
      <c r="FXX1" s="282"/>
      <c r="FXY1" s="282"/>
      <c r="FXZ1" s="282"/>
      <c r="FYA1" s="282"/>
      <c r="FYB1" s="282"/>
      <c r="FYC1" s="282"/>
      <c r="FYD1" s="282"/>
      <c r="FYE1" s="282"/>
      <c r="FYF1" s="282"/>
      <c r="FYG1" s="282"/>
      <c r="FYH1" s="282"/>
      <c r="FYI1" s="282"/>
      <c r="FYJ1" s="282"/>
      <c r="FYK1" s="282"/>
      <c r="FYL1" s="282"/>
      <c r="FYM1" s="282"/>
      <c r="FYN1" s="282"/>
      <c r="FYO1" s="282"/>
      <c r="FYP1" s="282"/>
      <c r="FYQ1" s="282"/>
      <c r="FYR1" s="282"/>
      <c r="FYS1" s="282"/>
      <c r="FYT1" s="282"/>
      <c r="FYU1" s="282"/>
      <c r="FYV1" s="282"/>
      <c r="FYW1" s="282"/>
      <c r="FYX1" s="282"/>
      <c r="FYY1" s="282"/>
      <c r="FYZ1" s="282"/>
      <c r="FZA1" s="282"/>
      <c r="FZB1" s="282"/>
      <c r="FZC1" s="282"/>
      <c r="FZD1" s="282"/>
      <c r="FZE1" s="282"/>
      <c r="FZF1" s="282"/>
      <c r="FZG1" s="282"/>
      <c r="FZH1" s="282"/>
      <c r="FZI1" s="282"/>
      <c r="FZJ1" s="282"/>
      <c r="FZK1" s="282"/>
      <c r="FZL1" s="282"/>
      <c r="FZM1" s="282"/>
      <c r="FZN1" s="282"/>
      <c r="FZO1" s="282"/>
      <c r="FZP1" s="282"/>
      <c r="FZQ1" s="282"/>
      <c r="FZR1" s="282"/>
      <c r="FZS1" s="282"/>
      <c r="FZT1" s="282"/>
      <c r="FZU1" s="282"/>
      <c r="FZV1" s="282"/>
      <c r="FZW1" s="282"/>
      <c r="FZX1" s="282"/>
      <c r="FZY1" s="282"/>
      <c r="FZZ1" s="282"/>
      <c r="GAA1" s="282"/>
      <c r="GAB1" s="282"/>
      <c r="GAC1" s="282"/>
      <c r="GAD1" s="282"/>
      <c r="GAE1" s="282"/>
      <c r="GAF1" s="282"/>
      <c r="GAG1" s="282"/>
      <c r="GAH1" s="282"/>
      <c r="GAI1" s="282"/>
      <c r="GAJ1" s="282"/>
      <c r="GAK1" s="282"/>
      <c r="GAL1" s="282"/>
      <c r="GAM1" s="282"/>
      <c r="GAN1" s="282"/>
      <c r="GAO1" s="282"/>
      <c r="GAP1" s="282"/>
      <c r="GAQ1" s="282"/>
      <c r="GAR1" s="282"/>
      <c r="GAS1" s="282"/>
      <c r="GAT1" s="282"/>
      <c r="GAU1" s="282"/>
      <c r="GAV1" s="282"/>
      <c r="GAW1" s="282"/>
      <c r="GAX1" s="282"/>
      <c r="GAY1" s="282"/>
      <c r="GAZ1" s="282"/>
      <c r="GBA1" s="282"/>
      <c r="GBB1" s="282"/>
      <c r="GBC1" s="282"/>
      <c r="GBD1" s="282"/>
      <c r="GBE1" s="282"/>
      <c r="GBF1" s="282"/>
      <c r="GBG1" s="282"/>
      <c r="GBH1" s="282"/>
      <c r="GBI1" s="282"/>
      <c r="GBJ1" s="282"/>
      <c r="GBK1" s="282"/>
      <c r="GBL1" s="282"/>
      <c r="GBM1" s="282"/>
      <c r="GBN1" s="282"/>
      <c r="GBO1" s="282"/>
      <c r="GBP1" s="282"/>
      <c r="GBQ1" s="282"/>
      <c r="GBR1" s="282"/>
      <c r="GBS1" s="282"/>
      <c r="GBT1" s="282"/>
      <c r="GBU1" s="282"/>
      <c r="GBV1" s="282"/>
      <c r="GBW1" s="282"/>
      <c r="GBX1" s="282"/>
      <c r="GBY1" s="282"/>
      <c r="GBZ1" s="282"/>
      <c r="GCA1" s="282"/>
      <c r="GCB1" s="282"/>
      <c r="GCC1" s="282"/>
      <c r="GCD1" s="282"/>
      <c r="GCE1" s="282"/>
      <c r="GCF1" s="282"/>
      <c r="GCG1" s="282"/>
      <c r="GCH1" s="282"/>
      <c r="GCI1" s="282"/>
      <c r="GCJ1" s="282"/>
      <c r="GCK1" s="282"/>
      <c r="GCL1" s="282"/>
      <c r="GCM1" s="282"/>
      <c r="GCN1" s="282"/>
      <c r="GCO1" s="282"/>
      <c r="GCP1" s="282"/>
      <c r="GCQ1" s="282"/>
      <c r="GCR1" s="282"/>
      <c r="GCS1" s="282"/>
      <c r="GCT1" s="282"/>
      <c r="GCU1" s="282"/>
      <c r="GCV1" s="282"/>
      <c r="GCW1" s="282"/>
      <c r="GCX1" s="282"/>
      <c r="GCY1" s="282"/>
      <c r="GCZ1" s="282"/>
      <c r="GDA1" s="282"/>
      <c r="GDB1" s="282"/>
      <c r="GDC1" s="282"/>
      <c r="GDD1" s="282"/>
      <c r="GDE1" s="282"/>
      <c r="GDF1" s="282"/>
      <c r="GDG1" s="282"/>
      <c r="GDH1" s="282"/>
      <c r="GDI1" s="282"/>
      <c r="GDJ1" s="282"/>
      <c r="GDK1" s="282"/>
      <c r="GDL1" s="282"/>
      <c r="GDM1" s="282"/>
      <c r="GDN1" s="282"/>
      <c r="GDO1" s="282"/>
      <c r="GDP1" s="282"/>
      <c r="GDQ1" s="282"/>
      <c r="GDR1" s="282"/>
      <c r="GDS1" s="282"/>
      <c r="GDT1" s="282"/>
      <c r="GDU1" s="282"/>
      <c r="GDV1" s="282"/>
      <c r="GDW1" s="282"/>
      <c r="GDX1" s="282"/>
      <c r="GDY1" s="282"/>
      <c r="GDZ1" s="282"/>
      <c r="GEA1" s="282"/>
      <c r="GEB1" s="282"/>
      <c r="GEC1" s="282"/>
      <c r="GED1" s="282"/>
      <c r="GEE1" s="282"/>
      <c r="GEF1" s="282"/>
      <c r="GEG1" s="282"/>
      <c r="GEH1" s="282"/>
      <c r="GEI1" s="282"/>
      <c r="GEJ1" s="282"/>
      <c r="GEK1" s="282"/>
      <c r="GEL1" s="282"/>
      <c r="GEM1" s="282"/>
      <c r="GEN1" s="282"/>
      <c r="GEO1" s="282"/>
      <c r="GEP1" s="282"/>
      <c r="GEQ1" s="282"/>
      <c r="GER1" s="282"/>
      <c r="GES1" s="282"/>
      <c r="GET1" s="282"/>
      <c r="GEU1" s="282"/>
      <c r="GEV1" s="282"/>
      <c r="GEW1" s="282"/>
      <c r="GEX1" s="282"/>
      <c r="GEY1" s="282"/>
      <c r="GEZ1" s="282"/>
      <c r="GFA1" s="282"/>
      <c r="GFB1" s="282"/>
      <c r="GFC1" s="282"/>
      <c r="GFD1" s="282"/>
      <c r="GFE1" s="282"/>
      <c r="GFF1" s="282"/>
      <c r="GFG1" s="282"/>
      <c r="GFH1" s="282"/>
      <c r="GFI1" s="282"/>
      <c r="GFJ1" s="282"/>
      <c r="GFK1" s="282"/>
      <c r="GFL1" s="282"/>
      <c r="GFM1" s="282"/>
      <c r="GFN1" s="282"/>
      <c r="GFO1" s="282"/>
      <c r="GFP1" s="282"/>
      <c r="GFQ1" s="282"/>
      <c r="GFR1" s="282"/>
      <c r="GFS1" s="282"/>
      <c r="GFT1" s="282"/>
      <c r="GFU1" s="282"/>
      <c r="GFV1" s="282"/>
      <c r="GFW1" s="282"/>
      <c r="GFX1" s="282"/>
      <c r="GFY1" s="282"/>
      <c r="GFZ1" s="282"/>
      <c r="GGA1" s="282"/>
      <c r="GGB1" s="282"/>
      <c r="GGC1" s="282"/>
      <c r="GGD1" s="282"/>
      <c r="GGE1" s="282"/>
      <c r="GGF1" s="282"/>
      <c r="GGG1" s="282"/>
      <c r="GGH1" s="282"/>
      <c r="GGI1" s="282"/>
      <c r="GGJ1" s="282"/>
      <c r="GGK1" s="282"/>
      <c r="GGL1" s="282"/>
      <c r="GGM1" s="282"/>
      <c r="GGN1" s="282"/>
      <c r="GGO1" s="282"/>
      <c r="GGP1" s="282"/>
      <c r="GGQ1" s="282"/>
      <c r="GGR1" s="282"/>
      <c r="GGS1" s="282"/>
      <c r="GGT1" s="282"/>
      <c r="GGU1" s="282"/>
      <c r="GGV1" s="282"/>
      <c r="GGW1" s="282"/>
      <c r="GGX1" s="282"/>
      <c r="GGY1" s="282"/>
      <c r="GGZ1" s="282"/>
      <c r="GHA1" s="282"/>
      <c r="GHB1" s="282"/>
      <c r="GHC1" s="282"/>
      <c r="GHD1" s="282"/>
      <c r="GHE1" s="282"/>
      <c r="GHF1" s="282"/>
      <c r="GHG1" s="282"/>
      <c r="GHH1" s="282"/>
      <c r="GHI1" s="282"/>
      <c r="GHJ1" s="282"/>
      <c r="GHK1" s="282"/>
      <c r="GHL1" s="282"/>
      <c r="GHM1" s="282"/>
      <c r="GHN1" s="282"/>
      <c r="GHO1" s="282"/>
      <c r="GHP1" s="282"/>
      <c r="GHQ1" s="282"/>
      <c r="GHR1" s="282"/>
      <c r="GHS1" s="282"/>
      <c r="GHT1" s="282"/>
      <c r="GHU1" s="282"/>
      <c r="GHV1" s="282"/>
      <c r="GHW1" s="282"/>
      <c r="GHX1" s="282"/>
      <c r="GHY1" s="282"/>
      <c r="GHZ1" s="282"/>
      <c r="GIA1" s="282"/>
      <c r="GIB1" s="282"/>
      <c r="GIC1" s="282"/>
      <c r="GID1" s="282"/>
      <c r="GIE1" s="282"/>
      <c r="GIF1" s="282"/>
      <c r="GIG1" s="282"/>
      <c r="GIH1" s="282"/>
      <c r="GII1" s="282"/>
      <c r="GIJ1" s="282"/>
      <c r="GIK1" s="282"/>
      <c r="GIL1" s="282"/>
      <c r="GIM1" s="282"/>
      <c r="GIN1" s="282"/>
      <c r="GIO1" s="282"/>
      <c r="GIP1" s="282"/>
      <c r="GIQ1" s="282"/>
      <c r="GIR1" s="282"/>
      <c r="GIS1" s="282"/>
      <c r="GIT1" s="282"/>
      <c r="GIU1" s="282"/>
      <c r="GIV1" s="282"/>
      <c r="GIW1" s="282"/>
      <c r="GIX1" s="282"/>
      <c r="GIY1" s="282"/>
      <c r="GIZ1" s="282"/>
      <c r="GJA1" s="282"/>
      <c r="GJB1" s="282"/>
      <c r="GJC1" s="282"/>
      <c r="GJD1" s="282"/>
      <c r="GJE1" s="282"/>
      <c r="GJF1" s="282"/>
      <c r="GJG1" s="282"/>
      <c r="GJH1" s="282"/>
      <c r="GJI1" s="282"/>
      <c r="GJJ1" s="282"/>
      <c r="GJK1" s="282"/>
      <c r="GJL1" s="282"/>
      <c r="GJM1" s="282"/>
      <c r="GJN1" s="282"/>
      <c r="GJO1" s="282"/>
      <c r="GJP1" s="282"/>
      <c r="GJQ1" s="282"/>
      <c r="GJR1" s="282"/>
      <c r="GJS1" s="282"/>
      <c r="GJT1" s="282"/>
      <c r="GJU1" s="282"/>
      <c r="GJV1" s="282"/>
      <c r="GJW1" s="282"/>
      <c r="GJX1" s="282"/>
      <c r="GJY1" s="282"/>
      <c r="GJZ1" s="282"/>
      <c r="GKA1" s="282"/>
      <c r="GKB1" s="282"/>
      <c r="GKC1" s="282"/>
      <c r="GKD1" s="282"/>
      <c r="GKE1" s="282"/>
      <c r="GKF1" s="282"/>
      <c r="GKG1" s="282"/>
      <c r="GKH1" s="282"/>
      <c r="GKI1" s="282"/>
      <c r="GKJ1" s="282"/>
      <c r="GKK1" s="282"/>
      <c r="GKL1" s="282"/>
      <c r="GKM1" s="282"/>
      <c r="GKN1" s="282"/>
      <c r="GKO1" s="282"/>
      <c r="GKP1" s="282"/>
      <c r="GKQ1" s="282"/>
      <c r="GKR1" s="282"/>
      <c r="GKS1" s="282"/>
      <c r="GKT1" s="282"/>
      <c r="GKU1" s="282"/>
      <c r="GKV1" s="282"/>
      <c r="GKW1" s="282"/>
      <c r="GKX1" s="282"/>
      <c r="GKY1" s="282"/>
      <c r="GKZ1" s="282"/>
      <c r="GLA1" s="282"/>
      <c r="GLB1" s="282"/>
      <c r="GLC1" s="282"/>
      <c r="GLD1" s="282"/>
      <c r="GLE1" s="282"/>
      <c r="GLF1" s="282"/>
      <c r="GLG1" s="282"/>
      <c r="GLH1" s="282"/>
      <c r="GLI1" s="282"/>
      <c r="GLJ1" s="282"/>
      <c r="GLK1" s="282"/>
      <c r="GLL1" s="282"/>
      <c r="GLM1" s="282"/>
      <c r="GLN1" s="282"/>
      <c r="GLO1" s="282"/>
      <c r="GLP1" s="282"/>
      <c r="GLQ1" s="282"/>
      <c r="GLR1" s="282"/>
      <c r="GLS1" s="282"/>
      <c r="GLT1" s="282"/>
      <c r="GLU1" s="282"/>
      <c r="GLV1" s="282"/>
      <c r="GLW1" s="282"/>
      <c r="GLX1" s="282"/>
      <c r="GLY1" s="282"/>
      <c r="GLZ1" s="282"/>
      <c r="GMA1" s="282"/>
      <c r="GMB1" s="282"/>
      <c r="GMC1" s="282"/>
      <c r="GMD1" s="282"/>
      <c r="GME1" s="282"/>
      <c r="GMF1" s="282"/>
      <c r="GMG1" s="282"/>
      <c r="GMH1" s="282"/>
      <c r="GMI1" s="282"/>
      <c r="GMJ1" s="282"/>
      <c r="GMK1" s="282"/>
      <c r="GML1" s="282"/>
      <c r="GMM1" s="282"/>
      <c r="GMN1" s="282"/>
      <c r="GMO1" s="282"/>
      <c r="GMP1" s="282"/>
      <c r="GMQ1" s="282"/>
      <c r="GMR1" s="282"/>
      <c r="GMS1" s="282"/>
      <c r="GMT1" s="282"/>
      <c r="GMU1" s="282"/>
      <c r="GMV1" s="282"/>
      <c r="GMW1" s="282"/>
      <c r="GMX1" s="282"/>
      <c r="GMY1" s="282"/>
      <c r="GMZ1" s="282"/>
      <c r="GNA1" s="282"/>
      <c r="GNB1" s="282"/>
      <c r="GNC1" s="282"/>
      <c r="GND1" s="282"/>
      <c r="GNE1" s="282"/>
      <c r="GNF1" s="282"/>
      <c r="GNG1" s="282"/>
      <c r="GNH1" s="282"/>
      <c r="GNI1" s="282"/>
      <c r="GNJ1" s="282"/>
      <c r="GNK1" s="282"/>
      <c r="GNL1" s="282"/>
      <c r="GNM1" s="282"/>
      <c r="GNN1" s="282"/>
      <c r="GNO1" s="282"/>
      <c r="GNP1" s="282"/>
      <c r="GNQ1" s="282"/>
      <c r="GNR1" s="282"/>
      <c r="GNS1" s="282"/>
      <c r="GNT1" s="282"/>
      <c r="GNU1" s="282"/>
      <c r="GNV1" s="282"/>
      <c r="GNW1" s="282"/>
      <c r="GNX1" s="282"/>
      <c r="GNY1" s="282"/>
      <c r="GNZ1" s="282"/>
      <c r="GOA1" s="282"/>
      <c r="GOB1" s="282"/>
      <c r="GOC1" s="282"/>
      <c r="GOD1" s="282"/>
      <c r="GOE1" s="282"/>
      <c r="GOF1" s="282"/>
      <c r="GOG1" s="282"/>
      <c r="GOH1" s="282"/>
      <c r="GOI1" s="282"/>
      <c r="GOJ1" s="282"/>
      <c r="GOK1" s="282"/>
      <c r="GOL1" s="282"/>
      <c r="GOM1" s="282"/>
      <c r="GON1" s="282"/>
      <c r="GOO1" s="282"/>
      <c r="GOP1" s="282"/>
      <c r="GOQ1" s="282"/>
      <c r="GOR1" s="282"/>
      <c r="GOS1" s="282"/>
      <c r="GOT1" s="282"/>
      <c r="GOU1" s="282"/>
      <c r="GOV1" s="282"/>
      <c r="GOW1" s="282"/>
      <c r="GOX1" s="282"/>
      <c r="GOY1" s="282"/>
      <c r="GOZ1" s="282"/>
      <c r="GPA1" s="282"/>
      <c r="GPB1" s="282"/>
      <c r="GPC1" s="282"/>
      <c r="GPD1" s="282"/>
      <c r="GPE1" s="282"/>
      <c r="GPF1" s="282"/>
      <c r="GPG1" s="282"/>
      <c r="GPH1" s="282"/>
      <c r="GPI1" s="282"/>
      <c r="GPJ1" s="282"/>
      <c r="GPK1" s="282"/>
      <c r="GPL1" s="282"/>
      <c r="GPM1" s="282"/>
      <c r="GPN1" s="282"/>
      <c r="GPO1" s="282"/>
      <c r="GPP1" s="282"/>
      <c r="GPQ1" s="282"/>
      <c r="GPR1" s="282"/>
      <c r="GPS1" s="282"/>
      <c r="GPT1" s="282"/>
      <c r="GPU1" s="282"/>
      <c r="GPV1" s="282"/>
      <c r="GPW1" s="282"/>
      <c r="GPX1" s="282"/>
      <c r="GPY1" s="282"/>
      <c r="GPZ1" s="282"/>
      <c r="GQA1" s="282"/>
      <c r="GQB1" s="282"/>
      <c r="GQC1" s="282"/>
      <c r="GQD1" s="282"/>
      <c r="GQE1" s="282"/>
      <c r="GQF1" s="282"/>
      <c r="GQG1" s="282"/>
      <c r="GQH1" s="282"/>
      <c r="GQI1" s="282"/>
      <c r="GQJ1" s="282"/>
      <c r="GQK1" s="282"/>
      <c r="GQL1" s="282"/>
      <c r="GQM1" s="282"/>
      <c r="GQN1" s="282"/>
      <c r="GQO1" s="282"/>
      <c r="GQP1" s="282"/>
      <c r="GQQ1" s="282"/>
      <c r="GQR1" s="282"/>
      <c r="GQS1" s="282"/>
      <c r="GQT1" s="282"/>
      <c r="GQU1" s="282"/>
      <c r="GQV1" s="282"/>
      <c r="GQW1" s="282"/>
      <c r="GQX1" s="282"/>
      <c r="GQY1" s="282"/>
      <c r="GQZ1" s="282"/>
      <c r="GRA1" s="282"/>
      <c r="GRB1" s="282"/>
      <c r="GRC1" s="282"/>
      <c r="GRD1" s="282"/>
      <c r="GRE1" s="282"/>
      <c r="GRF1" s="282"/>
      <c r="GRG1" s="282"/>
      <c r="GRH1" s="282"/>
      <c r="GRI1" s="282"/>
      <c r="GRJ1" s="282"/>
      <c r="GRK1" s="282"/>
      <c r="GRL1" s="282"/>
      <c r="GRM1" s="282"/>
      <c r="GRN1" s="282"/>
      <c r="GRO1" s="282"/>
      <c r="GRP1" s="282"/>
      <c r="GRQ1" s="282"/>
      <c r="GRR1" s="282"/>
      <c r="GRS1" s="282"/>
      <c r="GRT1" s="282"/>
      <c r="GRU1" s="282"/>
      <c r="GRV1" s="282"/>
      <c r="GRW1" s="282"/>
      <c r="GRX1" s="282"/>
      <c r="GRY1" s="282"/>
      <c r="GRZ1" s="282"/>
      <c r="GSA1" s="282"/>
      <c r="GSB1" s="282"/>
      <c r="GSC1" s="282"/>
      <c r="GSD1" s="282"/>
      <c r="GSE1" s="282"/>
      <c r="GSF1" s="282"/>
      <c r="GSG1" s="282"/>
      <c r="GSH1" s="282"/>
      <c r="GSI1" s="282"/>
      <c r="GSJ1" s="282"/>
      <c r="GSK1" s="282"/>
      <c r="GSL1" s="282"/>
      <c r="GSM1" s="282"/>
      <c r="GSN1" s="282"/>
      <c r="GSO1" s="282"/>
      <c r="GSP1" s="282"/>
      <c r="GSQ1" s="282"/>
      <c r="GSR1" s="282"/>
      <c r="GSS1" s="282"/>
      <c r="GST1" s="282"/>
      <c r="GSU1" s="282"/>
      <c r="GSV1" s="282"/>
      <c r="GSW1" s="282"/>
      <c r="GSX1" s="282"/>
      <c r="GSY1" s="282"/>
      <c r="GSZ1" s="282"/>
      <c r="GTA1" s="282"/>
      <c r="GTB1" s="282"/>
      <c r="GTC1" s="282"/>
      <c r="GTD1" s="282"/>
      <c r="GTE1" s="282"/>
      <c r="GTF1" s="282"/>
      <c r="GTG1" s="282"/>
      <c r="GTH1" s="282"/>
      <c r="GTI1" s="282"/>
      <c r="GTJ1" s="282"/>
      <c r="GTK1" s="282"/>
      <c r="GTL1" s="282"/>
      <c r="GTM1" s="282"/>
      <c r="GTN1" s="282"/>
      <c r="GTO1" s="282"/>
      <c r="GTP1" s="282"/>
      <c r="GTQ1" s="282"/>
      <c r="GTR1" s="282"/>
      <c r="GTS1" s="282"/>
      <c r="GTT1" s="282"/>
      <c r="GTU1" s="282"/>
      <c r="GTV1" s="282"/>
      <c r="GTW1" s="282"/>
      <c r="GTX1" s="282"/>
      <c r="GTY1" s="282"/>
      <c r="GTZ1" s="282"/>
      <c r="GUA1" s="282"/>
      <c r="GUB1" s="282"/>
      <c r="GUC1" s="282"/>
      <c r="GUD1" s="282"/>
      <c r="GUE1" s="282"/>
      <c r="GUF1" s="282"/>
      <c r="GUG1" s="282"/>
      <c r="GUH1" s="282"/>
      <c r="GUI1" s="282"/>
      <c r="GUJ1" s="282"/>
      <c r="GUK1" s="282"/>
      <c r="GUL1" s="282"/>
      <c r="GUM1" s="282"/>
      <c r="GUN1" s="282"/>
      <c r="GUO1" s="282"/>
      <c r="GUP1" s="282"/>
      <c r="GUQ1" s="282"/>
      <c r="GUR1" s="282"/>
      <c r="GUS1" s="282"/>
      <c r="GUT1" s="282"/>
      <c r="GUU1" s="282"/>
      <c r="GUV1" s="282"/>
      <c r="GUW1" s="282"/>
      <c r="GUX1" s="282"/>
      <c r="GUY1" s="282"/>
      <c r="GUZ1" s="282"/>
      <c r="GVA1" s="282"/>
      <c r="GVB1" s="282"/>
      <c r="GVC1" s="282"/>
      <c r="GVD1" s="282"/>
      <c r="GVE1" s="282"/>
      <c r="GVF1" s="282"/>
      <c r="GVG1" s="282"/>
      <c r="GVH1" s="282"/>
      <c r="GVI1" s="282"/>
      <c r="GVJ1" s="282"/>
      <c r="GVK1" s="282"/>
      <c r="GVL1" s="282"/>
      <c r="GVM1" s="282"/>
      <c r="GVN1" s="282"/>
      <c r="GVO1" s="282"/>
      <c r="GVP1" s="282"/>
      <c r="GVQ1" s="282"/>
      <c r="GVR1" s="282"/>
      <c r="GVS1" s="282"/>
      <c r="GVT1" s="282"/>
      <c r="GVU1" s="282"/>
      <c r="GVV1" s="282"/>
      <c r="GVW1" s="282"/>
      <c r="GVX1" s="282"/>
      <c r="GVY1" s="282"/>
      <c r="GVZ1" s="282"/>
      <c r="GWA1" s="282"/>
      <c r="GWB1" s="282"/>
      <c r="GWC1" s="282"/>
      <c r="GWD1" s="282"/>
      <c r="GWE1" s="282"/>
      <c r="GWF1" s="282"/>
      <c r="GWG1" s="282"/>
      <c r="GWH1" s="282"/>
      <c r="GWI1" s="282"/>
      <c r="GWJ1" s="282"/>
      <c r="GWK1" s="282"/>
      <c r="GWL1" s="282"/>
      <c r="GWM1" s="282"/>
      <c r="GWN1" s="282"/>
      <c r="GWO1" s="282"/>
      <c r="GWP1" s="282"/>
      <c r="GWQ1" s="282"/>
      <c r="GWR1" s="282"/>
      <c r="GWS1" s="282"/>
      <c r="GWT1" s="282"/>
      <c r="GWU1" s="282"/>
      <c r="GWV1" s="282"/>
      <c r="GWW1" s="282"/>
      <c r="GWX1" s="282"/>
      <c r="GWY1" s="282"/>
      <c r="GWZ1" s="282"/>
      <c r="GXA1" s="282"/>
      <c r="GXB1" s="282"/>
      <c r="GXC1" s="282"/>
      <c r="GXD1" s="282"/>
      <c r="GXE1" s="282"/>
      <c r="GXF1" s="282"/>
      <c r="GXG1" s="282"/>
      <c r="GXH1" s="282"/>
      <c r="GXI1" s="282"/>
      <c r="GXJ1" s="282"/>
      <c r="GXK1" s="282"/>
      <c r="GXL1" s="282"/>
      <c r="GXM1" s="282"/>
      <c r="GXN1" s="282"/>
      <c r="GXO1" s="282"/>
      <c r="GXP1" s="282"/>
      <c r="GXQ1" s="282"/>
      <c r="GXR1" s="282"/>
      <c r="GXS1" s="282"/>
      <c r="GXT1" s="282"/>
      <c r="GXU1" s="282"/>
      <c r="GXV1" s="282"/>
      <c r="GXW1" s="282"/>
      <c r="GXX1" s="282"/>
      <c r="GXY1" s="282"/>
      <c r="GXZ1" s="282"/>
      <c r="GYA1" s="282"/>
      <c r="GYB1" s="282"/>
      <c r="GYC1" s="282"/>
      <c r="GYD1" s="282"/>
      <c r="GYE1" s="282"/>
      <c r="GYF1" s="282"/>
      <c r="GYG1" s="282"/>
      <c r="GYH1" s="282"/>
      <c r="GYI1" s="282"/>
      <c r="GYJ1" s="282"/>
      <c r="GYK1" s="282"/>
      <c r="GYL1" s="282"/>
      <c r="GYM1" s="282"/>
      <c r="GYN1" s="282"/>
      <c r="GYO1" s="282"/>
      <c r="GYP1" s="282"/>
      <c r="GYQ1" s="282"/>
      <c r="GYR1" s="282"/>
      <c r="GYS1" s="282"/>
      <c r="GYT1" s="282"/>
      <c r="GYU1" s="282"/>
      <c r="GYV1" s="282"/>
      <c r="GYW1" s="282"/>
      <c r="GYX1" s="282"/>
      <c r="GYY1" s="282"/>
      <c r="GYZ1" s="282"/>
      <c r="GZA1" s="282"/>
      <c r="GZB1" s="282"/>
      <c r="GZC1" s="282"/>
      <c r="GZD1" s="282"/>
      <c r="GZE1" s="282"/>
      <c r="GZF1" s="282"/>
      <c r="GZG1" s="282"/>
      <c r="GZH1" s="282"/>
      <c r="GZI1" s="282"/>
      <c r="GZJ1" s="282"/>
      <c r="GZK1" s="282"/>
      <c r="GZL1" s="282"/>
      <c r="GZM1" s="282"/>
      <c r="GZN1" s="282"/>
      <c r="GZO1" s="282"/>
      <c r="GZP1" s="282"/>
      <c r="GZQ1" s="282"/>
      <c r="GZR1" s="282"/>
      <c r="GZS1" s="282"/>
      <c r="GZT1" s="282"/>
      <c r="GZU1" s="282"/>
      <c r="GZV1" s="282"/>
      <c r="GZW1" s="282"/>
      <c r="GZX1" s="282"/>
      <c r="GZY1" s="282"/>
      <c r="GZZ1" s="282"/>
      <c r="HAA1" s="282"/>
      <c r="HAB1" s="282"/>
      <c r="HAC1" s="282"/>
      <c r="HAD1" s="282"/>
      <c r="HAE1" s="282"/>
      <c r="HAF1" s="282"/>
      <c r="HAG1" s="282"/>
      <c r="HAH1" s="282"/>
      <c r="HAI1" s="282"/>
      <c r="HAJ1" s="282"/>
      <c r="HAK1" s="282"/>
      <c r="HAL1" s="282"/>
      <c r="HAM1" s="282"/>
      <c r="HAN1" s="282"/>
      <c r="HAO1" s="282"/>
      <c r="HAP1" s="282"/>
      <c r="HAQ1" s="282"/>
      <c r="HAR1" s="282"/>
      <c r="HAS1" s="282"/>
      <c r="HAT1" s="282"/>
      <c r="HAU1" s="282"/>
      <c r="HAV1" s="282"/>
      <c r="HAW1" s="282"/>
      <c r="HAX1" s="282"/>
      <c r="HAY1" s="282"/>
      <c r="HAZ1" s="282"/>
      <c r="HBA1" s="282"/>
      <c r="HBB1" s="282"/>
      <c r="HBC1" s="282"/>
      <c r="HBD1" s="282"/>
      <c r="HBE1" s="282"/>
      <c r="HBF1" s="282"/>
      <c r="HBG1" s="282"/>
      <c r="HBH1" s="282"/>
      <c r="HBI1" s="282"/>
      <c r="HBJ1" s="282"/>
      <c r="HBK1" s="282"/>
      <c r="HBL1" s="282"/>
      <c r="HBM1" s="282"/>
      <c r="HBN1" s="282"/>
      <c r="HBO1" s="282"/>
      <c r="HBP1" s="282"/>
      <c r="HBQ1" s="282"/>
      <c r="HBR1" s="282"/>
      <c r="HBS1" s="282"/>
      <c r="HBT1" s="282"/>
      <c r="HBU1" s="282"/>
      <c r="HBV1" s="282"/>
      <c r="HBW1" s="282"/>
      <c r="HBX1" s="282"/>
      <c r="HBY1" s="282"/>
      <c r="HBZ1" s="282"/>
      <c r="HCA1" s="282"/>
      <c r="HCB1" s="282"/>
      <c r="HCC1" s="282"/>
      <c r="HCD1" s="282"/>
      <c r="HCE1" s="282"/>
      <c r="HCF1" s="282"/>
      <c r="HCG1" s="282"/>
      <c r="HCH1" s="282"/>
      <c r="HCI1" s="282"/>
      <c r="HCJ1" s="282"/>
      <c r="HCK1" s="282"/>
      <c r="HCL1" s="282"/>
      <c r="HCM1" s="282"/>
      <c r="HCN1" s="282"/>
      <c r="HCO1" s="282"/>
      <c r="HCP1" s="282"/>
      <c r="HCQ1" s="282"/>
      <c r="HCR1" s="282"/>
      <c r="HCS1" s="282"/>
      <c r="HCT1" s="282"/>
      <c r="HCU1" s="282"/>
      <c r="HCV1" s="282"/>
      <c r="HCW1" s="282"/>
      <c r="HCX1" s="282"/>
      <c r="HCY1" s="282"/>
      <c r="HCZ1" s="282"/>
      <c r="HDA1" s="282"/>
      <c r="HDB1" s="282"/>
      <c r="HDC1" s="282"/>
      <c r="HDD1" s="282"/>
      <c r="HDE1" s="282"/>
      <c r="HDF1" s="282"/>
      <c r="HDG1" s="282"/>
      <c r="HDH1" s="282"/>
      <c r="HDI1" s="282"/>
      <c r="HDJ1" s="282"/>
      <c r="HDK1" s="282"/>
      <c r="HDL1" s="282"/>
      <c r="HDM1" s="282"/>
      <c r="HDN1" s="282"/>
      <c r="HDO1" s="282"/>
      <c r="HDP1" s="282"/>
      <c r="HDQ1" s="282"/>
      <c r="HDR1" s="282"/>
      <c r="HDS1" s="282"/>
      <c r="HDT1" s="282"/>
      <c r="HDU1" s="282"/>
      <c r="HDV1" s="282"/>
      <c r="HDW1" s="282"/>
      <c r="HDX1" s="282"/>
      <c r="HDY1" s="282"/>
      <c r="HDZ1" s="282"/>
      <c r="HEA1" s="282"/>
      <c r="HEB1" s="282"/>
      <c r="HEC1" s="282"/>
      <c r="HED1" s="282"/>
      <c r="HEE1" s="282"/>
      <c r="HEF1" s="282"/>
      <c r="HEG1" s="282"/>
      <c r="HEH1" s="282"/>
      <c r="HEI1" s="282"/>
      <c r="HEJ1" s="282"/>
      <c r="HEK1" s="282"/>
      <c r="HEL1" s="282"/>
      <c r="HEM1" s="282"/>
      <c r="HEN1" s="282"/>
      <c r="HEO1" s="282"/>
      <c r="HEP1" s="282"/>
      <c r="HEQ1" s="282"/>
      <c r="HER1" s="282"/>
      <c r="HES1" s="282"/>
      <c r="HET1" s="282"/>
      <c r="HEU1" s="282"/>
      <c r="HEV1" s="282"/>
      <c r="HEW1" s="282"/>
      <c r="HEX1" s="282"/>
      <c r="HEY1" s="282"/>
      <c r="HEZ1" s="282"/>
      <c r="HFA1" s="282"/>
      <c r="HFB1" s="282"/>
      <c r="HFC1" s="282"/>
      <c r="HFD1" s="282"/>
      <c r="HFE1" s="282"/>
      <c r="HFF1" s="282"/>
      <c r="HFG1" s="282"/>
      <c r="HFH1" s="282"/>
      <c r="HFI1" s="282"/>
      <c r="HFJ1" s="282"/>
      <c r="HFK1" s="282"/>
      <c r="HFL1" s="282"/>
      <c r="HFM1" s="282"/>
      <c r="HFN1" s="282"/>
      <c r="HFO1" s="282"/>
      <c r="HFP1" s="282"/>
      <c r="HFQ1" s="282"/>
      <c r="HFR1" s="282"/>
      <c r="HFS1" s="282"/>
      <c r="HFT1" s="282"/>
      <c r="HFU1" s="282"/>
      <c r="HFV1" s="282"/>
      <c r="HFW1" s="282"/>
      <c r="HFX1" s="282"/>
      <c r="HFY1" s="282"/>
      <c r="HFZ1" s="282"/>
      <c r="HGA1" s="282"/>
      <c r="HGB1" s="282"/>
      <c r="HGC1" s="282"/>
      <c r="HGD1" s="282"/>
      <c r="HGE1" s="282"/>
      <c r="HGF1" s="282"/>
      <c r="HGG1" s="282"/>
      <c r="HGH1" s="282"/>
      <c r="HGI1" s="282"/>
      <c r="HGJ1" s="282"/>
      <c r="HGK1" s="282"/>
      <c r="HGL1" s="282"/>
      <c r="HGM1" s="282"/>
      <c r="HGN1" s="282"/>
      <c r="HGO1" s="282"/>
      <c r="HGP1" s="282"/>
      <c r="HGQ1" s="282"/>
      <c r="HGR1" s="282"/>
      <c r="HGS1" s="282"/>
      <c r="HGT1" s="282"/>
      <c r="HGU1" s="282"/>
      <c r="HGV1" s="282"/>
      <c r="HGW1" s="282"/>
      <c r="HGX1" s="282"/>
      <c r="HGY1" s="282"/>
      <c r="HGZ1" s="282"/>
      <c r="HHA1" s="282"/>
      <c r="HHB1" s="282"/>
      <c r="HHC1" s="282"/>
      <c r="HHD1" s="282"/>
      <c r="HHE1" s="282"/>
      <c r="HHF1" s="282"/>
      <c r="HHG1" s="282"/>
      <c r="HHH1" s="282"/>
      <c r="HHI1" s="282"/>
      <c r="HHJ1" s="282"/>
      <c r="HHK1" s="282"/>
      <c r="HHL1" s="282"/>
      <c r="HHM1" s="282"/>
      <c r="HHN1" s="282"/>
      <c r="HHO1" s="282"/>
      <c r="HHP1" s="282"/>
      <c r="HHQ1" s="282"/>
      <c r="HHR1" s="282"/>
      <c r="HHS1" s="282"/>
      <c r="HHT1" s="282"/>
      <c r="HHU1" s="282"/>
      <c r="HHV1" s="282"/>
      <c r="HHW1" s="282"/>
      <c r="HHX1" s="282"/>
      <c r="HHY1" s="282"/>
      <c r="HHZ1" s="282"/>
      <c r="HIA1" s="282"/>
      <c r="HIB1" s="282"/>
      <c r="HIC1" s="282"/>
      <c r="HID1" s="282"/>
      <c r="HIE1" s="282"/>
      <c r="HIF1" s="282"/>
      <c r="HIG1" s="282"/>
      <c r="HIH1" s="282"/>
      <c r="HII1" s="282"/>
      <c r="HIJ1" s="282"/>
      <c r="HIK1" s="282"/>
      <c r="HIL1" s="282"/>
      <c r="HIM1" s="282"/>
      <c r="HIN1" s="282"/>
      <c r="HIO1" s="282"/>
      <c r="HIP1" s="282"/>
      <c r="HIQ1" s="282"/>
      <c r="HIR1" s="282"/>
      <c r="HIS1" s="282"/>
      <c r="HIT1" s="282"/>
      <c r="HIU1" s="282"/>
      <c r="HIV1" s="282"/>
      <c r="HIW1" s="282"/>
      <c r="HIX1" s="282"/>
      <c r="HIY1" s="282"/>
      <c r="HIZ1" s="282"/>
      <c r="HJA1" s="282"/>
      <c r="HJB1" s="282"/>
      <c r="HJC1" s="282"/>
      <c r="HJD1" s="282"/>
      <c r="HJE1" s="282"/>
      <c r="HJF1" s="282"/>
      <c r="HJG1" s="282"/>
      <c r="HJH1" s="282"/>
      <c r="HJI1" s="282"/>
      <c r="HJJ1" s="282"/>
      <c r="HJK1" s="282"/>
      <c r="HJL1" s="282"/>
      <c r="HJM1" s="282"/>
      <c r="HJN1" s="282"/>
      <c r="HJO1" s="282"/>
      <c r="HJP1" s="282"/>
      <c r="HJQ1" s="282"/>
      <c r="HJR1" s="282"/>
      <c r="HJS1" s="282"/>
      <c r="HJT1" s="282"/>
      <c r="HJU1" s="282"/>
      <c r="HJV1" s="282"/>
      <c r="HJW1" s="282"/>
      <c r="HJX1" s="282"/>
      <c r="HJY1" s="282"/>
      <c r="HJZ1" s="282"/>
      <c r="HKA1" s="282"/>
      <c r="HKB1" s="282"/>
      <c r="HKC1" s="282"/>
      <c r="HKD1" s="282"/>
      <c r="HKE1" s="282"/>
      <c r="HKF1" s="282"/>
      <c r="HKG1" s="282"/>
      <c r="HKH1" s="282"/>
      <c r="HKI1" s="282"/>
      <c r="HKJ1" s="282"/>
      <c r="HKK1" s="282"/>
      <c r="HKL1" s="282"/>
      <c r="HKM1" s="282"/>
      <c r="HKN1" s="282"/>
      <c r="HKO1" s="282"/>
      <c r="HKP1" s="282"/>
      <c r="HKQ1" s="282"/>
      <c r="HKR1" s="282"/>
      <c r="HKS1" s="282"/>
      <c r="HKT1" s="282"/>
      <c r="HKU1" s="282"/>
      <c r="HKV1" s="282"/>
      <c r="HKW1" s="282"/>
      <c r="HKX1" s="282"/>
      <c r="HKY1" s="282"/>
      <c r="HKZ1" s="282"/>
      <c r="HLA1" s="282"/>
      <c r="HLB1" s="282"/>
      <c r="HLC1" s="282"/>
      <c r="HLD1" s="282"/>
      <c r="HLE1" s="282"/>
      <c r="HLF1" s="282"/>
      <c r="HLG1" s="282"/>
      <c r="HLH1" s="282"/>
      <c r="HLI1" s="282"/>
      <c r="HLJ1" s="282"/>
      <c r="HLK1" s="282"/>
      <c r="HLL1" s="282"/>
      <c r="HLM1" s="282"/>
      <c r="HLN1" s="282"/>
      <c r="HLO1" s="282"/>
      <c r="HLP1" s="282"/>
      <c r="HLQ1" s="282"/>
      <c r="HLR1" s="282"/>
      <c r="HLS1" s="282"/>
      <c r="HLT1" s="282"/>
      <c r="HLU1" s="282"/>
      <c r="HLV1" s="282"/>
      <c r="HLW1" s="282"/>
      <c r="HLX1" s="282"/>
      <c r="HLY1" s="282"/>
      <c r="HLZ1" s="282"/>
      <c r="HMA1" s="282"/>
      <c r="HMB1" s="282"/>
      <c r="HMC1" s="282"/>
      <c r="HMD1" s="282"/>
      <c r="HME1" s="282"/>
      <c r="HMF1" s="282"/>
      <c r="HMG1" s="282"/>
      <c r="HMH1" s="282"/>
      <c r="HMI1" s="282"/>
      <c r="HMJ1" s="282"/>
      <c r="HMK1" s="282"/>
      <c r="HML1" s="282"/>
      <c r="HMM1" s="282"/>
      <c r="HMN1" s="282"/>
      <c r="HMO1" s="282"/>
      <c r="HMP1" s="282"/>
      <c r="HMQ1" s="282"/>
      <c r="HMR1" s="282"/>
      <c r="HMS1" s="282"/>
      <c r="HMT1" s="282"/>
      <c r="HMU1" s="282"/>
      <c r="HMV1" s="282"/>
      <c r="HMW1" s="282"/>
      <c r="HMX1" s="282"/>
      <c r="HMY1" s="282"/>
      <c r="HMZ1" s="282"/>
      <c r="HNA1" s="282"/>
      <c r="HNB1" s="282"/>
      <c r="HNC1" s="282"/>
      <c r="HND1" s="282"/>
      <c r="HNE1" s="282"/>
      <c r="HNF1" s="282"/>
      <c r="HNG1" s="282"/>
      <c r="HNH1" s="282"/>
      <c r="HNI1" s="282"/>
      <c r="HNJ1" s="282"/>
      <c r="HNK1" s="282"/>
      <c r="HNL1" s="282"/>
      <c r="HNM1" s="282"/>
      <c r="HNN1" s="282"/>
      <c r="HNO1" s="282"/>
      <c r="HNP1" s="282"/>
      <c r="HNQ1" s="282"/>
      <c r="HNR1" s="282"/>
      <c r="HNS1" s="282"/>
      <c r="HNT1" s="282"/>
      <c r="HNU1" s="282"/>
      <c r="HNV1" s="282"/>
      <c r="HNW1" s="282"/>
      <c r="HNX1" s="282"/>
      <c r="HNY1" s="282"/>
      <c r="HNZ1" s="282"/>
      <c r="HOA1" s="282"/>
      <c r="HOB1" s="282"/>
      <c r="HOC1" s="282"/>
      <c r="HOD1" s="282"/>
      <c r="HOE1" s="282"/>
      <c r="HOF1" s="282"/>
      <c r="HOG1" s="282"/>
      <c r="HOH1" s="282"/>
      <c r="HOI1" s="282"/>
      <c r="HOJ1" s="282"/>
      <c r="HOK1" s="282"/>
      <c r="HOL1" s="282"/>
      <c r="HOM1" s="282"/>
      <c r="HON1" s="282"/>
      <c r="HOO1" s="282"/>
      <c r="HOP1" s="282"/>
      <c r="HOQ1" s="282"/>
      <c r="HOR1" s="282"/>
      <c r="HOS1" s="282"/>
      <c r="HOT1" s="282"/>
      <c r="HOU1" s="282"/>
      <c r="HOV1" s="282"/>
      <c r="HOW1" s="282"/>
      <c r="HOX1" s="282"/>
      <c r="HOY1" s="282"/>
      <c r="HOZ1" s="282"/>
      <c r="HPA1" s="282"/>
      <c r="HPB1" s="282"/>
      <c r="HPC1" s="282"/>
      <c r="HPD1" s="282"/>
      <c r="HPE1" s="282"/>
      <c r="HPF1" s="282"/>
      <c r="HPG1" s="282"/>
      <c r="HPH1" s="282"/>
      <c r="HPI1" s="282"/>
      <c r="HPJ1" s="282"/>
      <c r="HPK1" s="282"/>
      <c r="HPL1" s="282"/>
      <c r="HPM1" s="282"/>
      <c r="HPN1" s="282"/>
      <c r="HPO1" s="282"/>
      <c r="HPP1" s="282"/>
      <c r="HPQ1" s="282"/>
      <c r="HPR1" s="282"/>
      <c r="HPS1" s="282"/>
      <c r="HPT1" s="282"/>
      <c r="HPU1" s="282"/>
      <c r="HPV1" s="282"/>
      <c r="HPW1" s="282"/>
      <c r="HPX1" s="282"/>
      <c r="HPY1" s="282"/>
      <c r="HPZ1" s="282"/>
      <c r="HQA1" s="282"/>
      <c r="HQB1" s="282"/>
      <c r="HQC1" s="282"/>
      <c r="HQD1" s="282"/>
      <c r="HQE1" s="282"/>
      <c r="HQF1" s="282"/>
      <c r="HQG1" s="282"/>
      <c r="HQH1" s="282"/>
      <c r="HQI1" s="282"/>
      <c r="HQJ1" s="282"/>
      <c r="HQK1" s="282"/>
      <c r="HQL1" s="282"/>
      <c r="HQM1" s="282"/>
      <c r="HQN1" s="282"/>
      <c r="HQO1" s="282"/>
      <c r="HQP1" s="282"/>
      <c r="HQQ1" s="282"/>
      <c r="HQR1" s="282"/>
      <c r="HQS1" s="282"/>
      <c r="HQT1" s="282"/>
      <c r="HQU1" s="282"/>
      <c r="HQV1" s="282"/>
      <c r="HQW1" s="282"/>
      <c r="HQX1" s="282"/>
      <c r="HQY1" s="282"/>
      <c r="HQZ1" s="282"/>
      <c r="HRA1" s="282"/>
      <c r="HRB1" s="282"/>
      <c r="HRC1" s="282"/>
      <c r="HRD1" s="282"/>
      <c r="HRE1" s="282"/>
      <c r="HRF1" s="282"/>
      <c r="HRG1" s="282"/>
      <c r="HRH1" s="282"/>
      <c r="HRI1" s="282"/>
      <c r="HRJ1" s="282"/>
      <c r="HRK1" s="282"/>
      <c r="HRL1" s="282"/>
      <c r="HRM1" s="282"/>
      <c r="HRN1" s="282"/>
      <c r="HRO1" s="282"/>
      <c r="HRP1" s="282"/>
      <c r="HRQ1" s="282"/>
      <c r="HRR1" s="282"/>
      <c r="HRS1" s="282"/>
      <c r="HRT1" s="282"/>
      <c r="HRU1" s="282"/>
      <c r="HRV1" s="282"/>
      <c r="HRW1" s="282"/>
      <c r="HRX1" s="282"/>
      <c r="HRY1" s="282"/>
      <c r="HRZ1" s="282"/>
      <c r="HSA1" s="282"/>
      <c r="HSB1" s="282"/>
      <c r="HSC1" s="282"/>
      <c r="HSD1" s="282"/>
      <c r="HSE1" s="282"/>
      <c r="HSF1" s="282"/>
      <c r="HSG1" s="282"/>
      <c r="HSH1" s="282"/>
      <c r="HSI1" s="282"/>
      <c r="HSJ1" s="282"/>
      <c r="HSK1" s="282"/>
      <c r="HSL1" s="282"/>
      <c r="HSM1" s="282"/>
      <c r="HSN1" s="282"/>
      <c r="HSO1" s="282"/>
      <c r="HSP1" s="282"/>
      <c r="HSQ1" s="282"/>
      <c r="HSR1" s="282"/>
      <c r="HSS1" s="282"/>
      <c r="HST1" s="282"/>
      <c r="HSU1" s="282"/>
      <c r="HSV1" s="282"/>
      <c r="HSW1" s="282"/>
      <c r="HSX1" s="282"/>
      <c r="HSY1" s="282"/>
      <c r="HSZ1" s="282"/>
      <c r="HTA1" s="282"/>
      <c r="HTB1" s="282"/>
      <c r="HTC1" s="282"/>
      <c r="HTD1" s="282"/>
      <c r="HTE1" s="282"/>
      <c r="HTF1" s="282"/>
      <c r="HTG1" s="282"/>
      <c r="HTH1" s="282"/>
      <c r="HTI1" s="282"/>
      <c r="HTJ1" s="282"/>
      <c r="HTK1" s="282"/>
      <c r="HTL1" s="282"/>
      <c r="HTM1" s="282"/>
      <c r="HTN1" s="282"/>
      <c r="HTO1" s="282"/>
      <c r="HTP1" s="282"/>
      <c r="HTQ1" s="282"/>
      <c r="HTR1" s="282"/>
      <c r="HTS1" s="282"/>
      <c r="HTT1" s="282"/>
      <c r="HTU1" s="282"/>
      <c r="HTV1" s="282"/>
      <c r="HTW1" s="282"/>
      <c r="HTX1" s="282"/>
      <c r="HTY1" s="282"/>
      <c r="HTZ1" s="282"/>
      <c r="HUA1" s="282"/>
      <c r="HUB1" s="282"/>
      <c r="HUC1" s="282"/>
      <c r="HUD1" s="282"/>
      <c r="HUE1" s="282"/>
      <c r="HUF1" s="282"/>
      <c r="HUG1" s="282"/>
      <c r="HUH1" s="282"/>
      <c r="HUI1" s="282"/>
      <c r="HUJ1" s="282"/>
      <c r="HUK1" s="282"/>
      <c r="HUL1" s="282"/>
      <c r="HUM1" s="282"/>
      <c r="HUN1" s="282"/>
      <c r="HUO1" s="282"/>
      <c r="HUP1" s="282"/>
      <c r="HUQ1" s="282"/>
      <c r="HUR1" s="282"/>
      <c r="HUS1" s="282"/>
      <c r="HUT1" s="282"/>
      <c r="HUU1" s="282"/>
      <c r="HUV1" s="282"/>
      <c r="HUW1" s="282"/>
      <c r="HUX1" s="282"/>
      <c r="HUY1" s="282"/>
      <c r="HUZ1" s="282"/>
      <c r="HVA1" s="282"/>
      <c r="HVB1" s="282"/>
      <c r="HVC1" s="282"/>
      <c r="HVD1" s="282"/>
      <c r="HVE1" s="282"/>
      <c r="HVF1" s="282"/>
      <c r="HVG1" s="282"/>
      <c r="HVH1" s="282"/>
      <c r="HVI1" s="282"/>
      <c r="HVJ1" s="282"/>
      <c r="HVK1" s="282"/>
      <c r="HVL1" s="282"/>
      <c r="HVM1" s="282"/>
      <c r="HVN1" s="282"/>
      <c r="HVO1" s="282"/>
      <c r="HVP1" s="282"/>
      <c r="HVQ1" s="282"/>
      <c r="HVR1" s="282"/>
      <c r="HVS1" s="282"/>
      <c r="HVT1" s="282"/>
      <c r="HVU1" s="282"/>
      <c r="HVV1" s="282"/>
      <c r="HVW1" s="282"/>
      <c r="HVX1" s="282"/>
      <c r="HVY1" s="282"/>
      <c r="HVZ1" s="282"/>
      <c r="HWA1" s="282"/>
      <c r="HWB1" s="282"/>
      <c r="HWC1" s="282"/>
      <c r="HWD1" s="282"/>
      <c r="HWE1" s="282"/>
      <c r="HWF1" s="282"/>
      <c r="HWG1" s="282"/>
      <c r="HWH1" s="282"/>
      <c r="HWI1" s="282"/>
      <c r="HWJ1" s="282"/>
      <c r="HWK1" s="282"/>
      <c r="HWL1" s="282"/>
      <c r="HWM1" s="282"/>
      <c r="HWN1" s="282"/>
      <c r="HWO1" s="282"/>
      <c r="HWP1" s="282"/>
      <c r="HWQ1" s="282"/>
      <c r="HWR1" s="282"/>
      <c r="HWS1" s="282"/>
      <c r="HWT1" s="282"/>
      <c r="HWU1" s="282"/>
      <c r="HWV1" s="282"/>
      <c r="HWW1" s="282"/>
      <c r="HWX1" s="282"/>
      <c r="HWY1" s="282"/>
      <c r="HWZ1" s="282"/>
      <c r="HXA1" s="282"/>
      <c r="HXB1" s="282"/>
      <c r="HXC1" s="282"/>
      <c r="HXD1" s="282"/>
      <c r="HXE1" s="282"/>
      <c r="HXF1" s="282"/>
      <c r="HXG1" s="282"/>
      <c r="HXH1" s="282"/>
      <c r="HXI1" s="282"/>
      <c r="HXJ1" s="282"/>
      <c r="HXK1" s="282"/>
      <c r="HXL1" s="282"/>
      <c r="HXM1" s="282"/>
      <c r="HXN1" s="282"/>
      <c r="HXO1" s="282"/>
      <c r="HXP1" s="282"/>
      <c r="HXQ1" s="282"/>
      <c r="HXR1" s="282"/>
      <c r="HXS1" s="282"/>
      <c r="HXT1" s="282"/>
      <c r="HXU1" s="282"/>
      <c r="HXV1" s="282"/>
      <c r="HXW1" s="282"/>
      <c r="HXX1" s="282"/>
      <c r="HXY1" s="282"/>
      <c r="HXZ1" s="282"/>
      <c r="HYA1" s="282"/>
      <c r="HYB1" s="282"/>
      <c r="HYC1" s="282"/>
      <c r="HYD1" s="282"/>
      <c r="HYE1" s="282"/>
      <c r="HYF1" s="282"/>
      <c r="HYG1" s="282"/>
      <c r="HYH1" s="282"/>
      <c r="HYI1" s="282"/>
      <c r="HYJ1" s="282"/>
      <c r="HYK1" s="282"/>
      <c r="HYL1" s="282"/>
      <c r="HYM1" s="282"/>
      <c r="HYN1" s="282"/>
      <c r="HYO1" s="282"/>
      <c r="HYP1" s="282"/>
      <c r="HYQ1" s="282"/>
      <c r="HYR1" s="282"/>
      <c r="HYS1" s="282"/>
      <c r="HYT1" s="282"/>
      <c r="HYU1" s="282"/>
      <c r="HYV1" s="282"/>
      <c r="HYW1" s="282"/>
      <c r="HYX1" s="282"/>
      <c r="HYY1" s="282"/>
      <c r="HYZ1" s="282"/>
      <c r="HZA1" s="282"/>
      <c r="HZB1" s="282"/>
      <c r="HZC1" s="282"/>
      <c r="HZD1" s="282"/>
      <c r="HZE1" s="282"/>
      <c r="HZF1" s="282"/>
      <c r="HZG1" s="282"/>
      <c r="HZH1" s="282"/>
      <c r="HZI1" s="282"/>
      <c r="HZJ1" s="282"/>
      <c r="HZK1" s="282"/>
      <c r="HZL1" s="282"/>
      <c r="HZM1" s="282"/>
      <c r="HZN1" s="282"/>
      <c r="HZO1" s="282"/>
      <c r="HZP1" s="282"/>
      <c r="HZQ1" s="282"/>
      <c r="HZR1" s="282"/>
      <c r="HZS1" s="282"/>
      <c r="HZT1" s="282"/>
      <c r="HZU1" s="282"/>
      <c r="HZV1" s="282"/>
      <c r="HZW1" s="282"/>
      <c r="HZX1" s="282"/>
      <c r="HZY1" s="282"/>
      <c r="HZZ1" s="282"/>
      <c r="IAA1" s="282"/>
      <c r="IAB1" s="282"/>
      <c r="IAC1" s="282"/>
      <c r="IAD1" s="282"/>
      <c r="IAE1" s="282"/>
      <c r="IAF1" s="282"/>
      <c r="IAG1" s="282"/>
      <c r="IAH1" s="282"/>
      <c r="IAI1" s="282"/>
      <c r="IAJ1" s="282"/>
      <c r="IAK1" s="282"/>
      <c r="IAL1" s="282"/>
      <c r="IAM1" s="282"/>
      <c r="IAN1" s="282"/>
      <c r="IAO1" s="282"/>
      <c r="IAP1" s="282"/>
      <c r="IAQ1" s="282"/>
      <c r="IAR1" s="282"/>
      <c r="IAS1" s="282"/>
      <c r="IAT1" s="282"/>
      <c r="IAU1" s="282"/>
      <c r="IAV1" s="282"/>
      <c r="IAW1" s="282"/>
      <c r="IAX1" s="282"/>
      <c r="IAY1" s="282"/>
      <c r="IAZ1" s="282"/>
      <c r="IBA1" s="282"/>
      <c r="IBB1" s="282"/>
      <c r="IBC1" s="282"/>
      <c r="IBD1" s="282"/>
      <c r="IBE1" s="282"/>
      <c r="IBF1" s="282"/>
      <c r="IBG1" s="282"/>
      <c r="IBH1" s="282"/>
      <c r="IBI1" s="282"/>
      <c r="IBJ1" s="282"/>
      <c r="IBK1" s="282"/>
      <c r="IBL1" s="282"/>
      <c r="IBM1" s="282"/>
      <c r="IBN1" s="282"/>
      <c r="IBO1" s="282"/>
      <c r="IBP1" s="282"/>
      <c r="IBQ1" s="282"/>
      <c r="IBR1" s="282"/>
      <c r="IBS1" s="282"/>
      <c r="IBT1" s="282"/>
      <c r="IBU1" s="282"/>
      <c r="IBV1" s="282"/>
      <c r="IBW1" s="282"/>
      <c r="IBX1" s="282"/>
      <c r="IBY1" s="282"/>
      <c r="IBZ1" s="282"/>
      <c r="ICA1" s="282"/>
      <c r="ICB1" s="282"/>
      <c r="ICC1" s="282"/>
      <c r="ICD1" s="282"/>
      <c r="ICE1" s="282"/>
      <c r="ICF1" s="282"/>
      <c r="ICG1" s="282"/>
      <c r="ICH1" s="282"/>
      <c r="ICI1" s="282"/>
      <c r="ICJ1" s="282"/>
      <c r="ICK1" s="282"/>
      <c r="ICL1" s="282"/>
      <c r="ICM1" s="282"/>
      <c r="ICN1" s="282"/>
      <c r="ICO1" s="282"/>
      <c r="ICP1" s="282"/>
      <c r="ICQ1" s="282"/>
      <c r="ICR1" s="282"/>
      <c r="ICS1" s="282"/>
      <c r="ICT1" s="282"/>
      <c r="ICU1" s="282"/>
      <c r="ICV1" s="282"/>
      <c r="ICW1" s="282"/>
      <c r="ICX1" s="282"/>
      <c r="ICY1" s="282"/>
      <c r="ICZ1" s="282"/>
      <c r="IDA1" s="282"/>
      <c r="IDB1" s="282"/>
      <c r="IDC1" s="282"/>
      <c r="IDD1" s="282"/>
      <c r="IDE1" s="282"/>
      <c r="IDF1" s="282"/>
      <c r="IDG1" s="282"/>
      <c r="IDH1" s="282"/>
      <c r="IDI1" s="282"/>
      <c r="IDJ1" s="282"/>
      <c r="IDK1" s="282"/>
      <c r="IDL1" s="282"/>
      <c r="IDM1" s="282"/>
      <c r="IDN1" s="282"/>
      <c r="IDO1" s="282"/>
      <c r="IDP1" s="282"/>
      <c r="IDQ1" s="282"/>
      <c r="IDR1" s="282"/>
      <c r="IDS1" s="282"/>
      <c r="IDT1" s="282"/>
      <c r="IDU1" s="282"/>
      <c r="IDV1" s="282"/>
      <c r="IDW1" s="282"/>
      <c r="IDX1" s="282"/>
      <c r="IDY1" s="282"/>
      <c r="IDZ1" s="282"/>
      <c r="IEA1" s="282"/>
      <c r="IEB1" s="282"/>
      <c r="IEC1" s="282"/>
      <c r="IED1" s="282"/>
      <c r="IEE1" s="282"/>
      <c r="IEF1" s="282"/>
      <c r="IEG1" s="282"/>
      <c r="IEH1" s="282"/>
      <c r="IEI1" s="282"/>
      <c r="IEJ1" s="282"/>
      <c r="IEK1" s="282"/>
      <c r="IEL1" s="282"/>
      <c r="IEM1" s="282"/>
      <c r="IEN1" s="282"/>
      <c r="IEO1" s="282"/>
      <c r="IEP1" s="282"/>
      <c r="IEQ1" s="282"/>
      <c r="IER1" s="282"/>
      <c r="IES1" s="282"/>
      <c r="IET1" s="282"/>
      <c r="IEU1" s="282"/>
      <c r="IEV1" s="282"/>
      <c r="IEW1" s="282"/>
      <c r="IEX1" s="282"/>
      <c r="IEY1" s="282"/>
      <c r="IEZ1" s="282"/>
      <c r="IFA1" s="282"/>
      <c r="IFB1" s="282"/>
      <c r="IFC1" s="282"/>
      <c r="IFD1" s="282"/>
      <c r="IFE1" s="282"/>
      <c r="IFF1" s="282"/>
      <c r="IFG1" s="282"/>
      <c r="IFH1" s="282"/>
      <c r="IFI1" s="282"/>
      <c r="IFJ1" s="282"/>
      <c r="IFK1" s="282"/>
      <c r="IFL1" s="282"/>
      <c r="IFM1" s="282"/>
      <c r="IFN1" s="282"/>
      <c r="IFO1" s="282"/>
      <c r="IFP1" s="282"/>
      <c r="IFQ1" s="282"/>
      <c r="IFR1" s="282"/>
      <c r="IFS1" s="282"/>
      <c r="IFT1" s="282"/>
      <c r="IFU1" s="282"/>
      <c r="IFV1" s="282"/>
      <c r="IFW1" s="282"/>
      <c r="IFX1" s="282"/>
      <c r="IFY1" s="282"/>
      <c r="IFZ1" s="282"/>
      <c r="IGA1" s="282"/>
      <c r="IGB1" s="282"/>
      <c r="IGC1" s="282"/>
      <c r="IGD1" s="282"/>
      <c r="IGE1" s="282"/>
      <c r="IGF1" s="282"/>
      <c r="IGG1" s="282"/>
      <c r="IGH1" s="282"/>
      <c r="IGI1" s="282"/>
      <c r="IGJ1" s="282"/>
      <c r="IGK1" s="282"/>
      <c r="IGL1" s="282"/>
      <c r="IGM1" s="282"/>
      <c r="IGN1" s="282"/>
      <c r="IGO1" s="282"/>
      <c r="IGP1" s="282"/>
      <c r="IGQ1" s="282"/>
      <c r="IGR1" s="282"/>
      <c r="IGS1" s="282"/>
      <c r="IGT1" s="282"/>
      <c r="IGU1" s="282"/>
      <c r="IGV1" s="282"/>
      <c r="IGW1" s="282"/>
      <c r="IGX1" s="282"/>
      <c r="IGY1" s="282"/>
      <c r="IGZ1" s="282"/>
      <c r="IHA1" s="282"/>
      <c r="IHB1" s="282"/>
      <c r="IHC1" s="282"/>
      <c r="IHD1" s="282"/>
      <c r="IHE1" s="282"/>
      <c r="IHF1" s="282"/>
      <c r="IHG1" s="282"/>
      <c r="IHH1" s="282"/>
      <c r="IHI1" s="282"/>
      <c r="IHJ1" s="282"/>
      <c r="IHK1" s="282"/>
      <c r="IHL1" s="282"/>
      <c r="IHM1" s="282"/>
      <c r="IHN1" s="282"/>
      <c r="IHO1" s="282"/>
      <c r="IHP1" s="282"/>
      <c r="IHQ1" s="282"/>
      <c r="IHR1" s="282"/>
      <c r="IHS1" s="282"/>
      <c r="IHT1" s="282"/>
      <c r="IHU1" s="282"/>
      <c r="IHV1" s="282"/>
      <c r="IHW1" s="282"/>
      <c r="IHX1" s="282"/>
      <c r="IHY1" s="282"/>
      <c r="IHZ1" s="282"/>
      <c r="IIA1" s="282"/>
      <c r="IIB1" s="282"/>
      <c r="IIC1" s="282"/>
      <c r="IID1" s="282"/>
      <c r="IIE1" s="282"/>
      <c r="IIF1" s="282"/>
      <c r="IIG1" s="282"/>
      <c r="IIH1" s="282"/>
      <c r="III1" s="282"/>
      <c r="IIJ1" s="282"/>
      <c r="IIK1" s="282"/>
      <c r="IIL1" s="282"/>
      <c r="IIM1" s="282"/>
      <c r="IIN1" s="282"/>
      <c r="IIO1" s="282"/>
      <c r="IIP1" s="282"/>
      <c r="IIQ1" s="282"/>
      <c r="IIR1" s="282"/>
      <c r="IIS1" s="282"/>
      <c r="IIT1" s="282"/>
      <c r="IIU1" s="282"/>
      <c r="IIV1" s="282"/>
      <c r="IIW1" s="282"/>
      <c r="IIX1" s="282"/>
      <c r="IIY1" s="282"/>
      <c r="IIZ1" s="282"/>
      <c r="IJA1" s="282"/>
      <c r="IJB1" s="282"/>
      <c r="IJC1" s="282"/>
      <c r="IJD1" s="282"/>
      <c r="IJE1" s="282"/>
      <c r="IJF1" s="282"/>
      <c r="IJG1" s="282"/>
      <c r="IJH1" s="282"/>
      <c r="IJI1" s="282"/>
      <c r="IJJ1" s="282"/>
      <c r="IJK1" s="282"/>
      <c r="IJL1" s="282"/>
      <c r="IJM1" s="282"/>
      <c r="IJN1" s="282"/>
      <c r="IJO1" s="282"/>
      <c r="IJP1" s="282"/>
      <c r="IJQ1" s="282"/>
      <c r="IJR1" s="282"/>
      <c r="IJS1" s="282"/>
      <c r="IJT1" s="282"/>
      <c r="IJU1" s="282"/>
      <c r="IJV1" s="282"/>
      <c r="IJW1" s="282"/>
      <c r="IJX1" s="282"/>
      <c r="IJY1" s="282"/>
      <c r="IJZ1" s="282"/>
      <c r="IKA1" s="282"/>
      <c r="IKB1" s="282"/>
      <c r="IKC1" s="282"/>
      <c r="IKD1" s="282"/>
      <c r="IKE1" s="282"/>
      <c r="IKF1" s="282"/>
      <c r="IKG1" s="282"/>
      <c r="IKH1" s="282"/>
      <c r="IKI1" s="282"/>
      <c r="IKJ1" s="282"/>
      <c r="IKK1" s="282"/>
      <c r="IKL1" s="282"/>
      <c r="IKM1" s="282"/>
      <c r="IKN1" s="282"/>
      <c r="IKO1" s="282"/>
      <c r="IKP1" s="282"/>
      <c r="IKQ1" s="282"/>
      <c r="IKR1" s="282"/>
      <c r="IKS1" s="282"/>
      <c r="IKT1" s="282"/>
      <c r="IKU1" s="282"/>
      <c r="IKV1" s="282"/>
      <c r="IKW1" s="282"/>
      <c r="IKX1" s="282"/>
      <c r="IKY1" s="282"/>
      <c r="IKZ1" s="282"/>
      <c r="ILA1" s="282"/>
      <c r="ILB1" s="282"/>
      <c r="ILC1" s="282"/>
      <c r="ILD1" s="282"/>
      <c r="ILE1" s="282"/>
      <c r="ILF1" s="282"/>
      <c r="ILG1" s="282"/>
      <c r="ILH1" s="282"/>
      <c r="ILI1" s="282"/>
      <c r="ILJ1" s="282"/>
      <c r="ILK1" s="282"/>
      <c r="ILL1" s="282"/>
      <c r="ILM1" s="282"/>
      <c r="ILN1" s="282"/>
      <c r="ILO1" s="282"/>
      <c r="ILP1" s="282"/>
      <c r="ILQ1" s="282"/>
      <c r="ILR1" s="282"/>
      <c r="ILS1" s="282"/>
      <c r="ILT1" s="282"/>
      <c r="ILU1" s="282"/>
      <c r="ILV1" s="282"/>
      <c r="ILW1" s="282"/>
      <c r="ILX1" s="282"/>
      <c r="ILY1" s="282"/>
      <c r="ILZ1" s="282"/>
      <c r="IMA1" s="282"/>
      <c r="IMB1" s="282"/>
      <c r="IMC1" s="282"/>
      <c r="IMD1" s="282"/>
      <c r="IME1" s="282"/>
      <c r="IMF1" s="282"/>
      <c r="IMG1" s="282"/>
      <c r="IMH1" s="282"/>
      <c r="IMI1" s="282"/>
      <c r="IMJ1" s="282"/>
      <c r="IMK1" s="282"/>
      <c r="IML1" s="282"/>
      <c r="IMM1" s="282"/>
      <c r="IMN1" s="282"/>
      <c r="IMO1" s="282"/>
      <c r="IMP1" s="282"/>
      <c r="IMQ1" s="282"/>
      <c r="IMR1" s="282"/>
      <c r="IMS1" s="282"/>
      <c r="IMT1" s="282"/>
      <c r="IMU1" s="282"/>
      <c r="IMV1" s="282"/>
      <c r="IMW1" s="282"/>
      <c r="IMX1" s="282"/>
      <c r="IMY1" s="282"/>
      <c r="IMZ1" s="282"/>
      <c r="INA1" s="282"/>
      <c r="INB1" s="282"/>
      <c r="INC1" s="282"/>
      <c r="IND1" s="282"/>
      <c r="INE1" s="282"/>
      <c r="INF1" s="282"/>
      <c r="ING1" s="282"/>
      <c r="INH1" s="282"/>
      <c r="INI1" s="282"/>
      <c r="INJ1" s="282"/>
      <c r="INK1" s="282"/>
      <c r="INL1" s="282"/>
      <c r="INM1" s="282"/>
      <c r="INN1" s="282"/>
      <c r="INO1" s="282"/>
      <c r="INP1" s="282"/>
      <c r="INQ1" s="282"/>
      <c r="INR1" s="282"/>
      <c r="INS1" s="282"/>
      <c r="INT1" s="282"/>
      <c r="INU1" s="282"/>
      <c r="INV1" s="282"/>
      <c r="INW1" s="282"/>
      <c r="INX1" s="282"/>
      <c r="INY1" s="282"/>
      <c r="INZ1" s="282"/>
      <c r="IOA1" s="282"/>
      <c r="IOB1" s="282"/>
      <c r="IOC1" s="282"/>
      <c r="IOD1" s="282"/>
      <c r="IOE1" s="282"/>
      <c r="IOF1" s="282"/>
      <c r="IOG1" s="282"/>
      <c r="IOH1" s="282"/>
      <c r="IOI1" s="282"/>
      <c r="IOJ1" s="282"/>
      <c r="IOK1" s="282"/>
      <c r="IOL1" s="282"/>
      <c r="IOM1" s="282"/>
      <c r="ION1" s="282"/>
      <c r="IOO1" s="282"/>
      <c r="IOP1" s="282"/>
      <c r="IOQ1" s="282"/>
      <c r="IOR1" s="282"/>
      <c r="IOS1" s="282"/>
      <c r="IOT1" s="282"/>
      <c r="IOU1" s="282"/>
      <c r="IOV1" s="282"/>
      <c r="IOW1" s="282"/>
      <c r="IOX1" s="282"/>
      <c r="IOY1" s="282"/>
      <c r="IOZ1" s="282"/>
      <c r="IPA1" s="282"/>
      <c r="IPB1" s="282"/>
      <c r="IPC1" s="282"/>
      <c r="IPD1" s="282"/>
      <c r="IPE1" s="282"/>
      <c r="IPF1" s="282"/>
      <c r="IPG1" s="282"/>
      <c r="IPH1" s="282"/>
      <c r="IPI1" s="282"/>
      <c r="IPJ1" s="282"/>
      <c r="IPK1" s="282"/>
      <c r="IPL1" s="282"/>
      <c r="IPM1" s="282"/>
      <c r="IPN1" s="282"/>
      <c r="IPO1" s="282"/>
      <c r="IPP1" s="282"/>
      <c r="IPQ1" s="282"/>
      <c r="IPR1" s="282"/>
      <c r="IPS1" s="282"/>
      <c r="IPT1" s="282"/>
      <c r="IPU1" s="282"/>
      <c r="IPV1" s="282"/>
      <c r="IPW1" s="282"/>
      <c r="IPX1" s="282"/>
      <c r="IPY1" s="282"/>
      <c r="IPZ1" s="282"/>
      <c r="IQA1" s="282"/>
      <c r="IQB1" s="282"/>
      <c r="IQC1" s="282"/>
      <c r="IQD1" s="282"/>
      <c r="IQE1" s="282"/>
      <c r="IQF1" s="282"/>
      <c r="IQG1" s="282"/>
      <c r="IQH1" s="282"/>
      <c r="IQI1" s="282"/>
      <c r="IQJ1" s="282"/>
      <c r="IQK1" s="282"/>
      <c r="IQL1" s="282"/>
      <c r="IQM1" s="282"/>
      <c r="IQN1" s="282"/>
      <c r="IQO1" s="282"/>
      <c r="IQP1" s="282"/>
      <c r="IQQ1" s="282"/>
      <c r="IQR1" s="282"/>
      <c r="IQS1" s="282"/>
      <c r="IQT1" s="282"/>
      <c r="IQU1" s="282"/>
      <c r="IQV1" s="282"/>
      <c r="IQW1" s="282"/>
      <c r="IQX1" s="282"/>
      <c r="IQY1" s="282"/>
      <c r="IQZ1" s="282"/>
      <c r="IRA1" s="282"/>
      <c r="IRB1" s="282"/>
      <c r="IRC1" s="282"/>
      <c r="IRD1" s="282"/>
      <c r="IRE1" s="282"/>
      <c r="IRF1" s="282"/>
      <c r="IRG1" s="282"/>
      <c r="IRH1" s="282"/>
      <c r="IRI1" s="282"/>
      <c r="IRJ1" s="282"/>
      <c r="IRK1" s="282"/>
      <c r="IRL1" s="282"/>
      <c r="IRM1" s="282"/>
      <c r="IRN1" s="282"/>
      <c r="IRO1" s="282"/>
      <c r="IRP1" s="282"/>
      <c r="IRQ1" s="282"/>
      <c r="IRR1" s="282"/>
      <c r="IRS1" s="282"/>
      <c r="IRT1" s="282"/>
      <c r="IRU1" s="282"/>
      <c r="IRV1" s="282"/>
      <c r="IRW1" s="282"/>
      <c r="IRX1" s="282"/>
      <c r="IRY1" s="282"/>
      <c r="IRZ1" s="282"/>
      <c r="ISA1" s="282"/>
      <c r="ISB1" s="282"/>
      <c r="ISC1" s="282"/>
      <c r="ISD1" s="282"/>
      <c r="ISE1" s="282"/>
      <c r="ISF1" s="282"/>
      <c r="ISG1" s="282"/>
      <c r="ISH1" s="282"/>
      <c r="ISI1" s="282"/>
      <c r="ISJ1" s="282"/>
      <c r="ISK1" s="282"/>
      <c r="ISL1" s="282"/>
      <c r="ISM1" s="282"/>
      <c r="ISN1" s="282"/>
      <c r="ISO1" s="282"/>
      <c r="ISP1" s="282"/>
      <c r="ISQ1" s="282"/>
      <c r="ISR1" s="282"/>
      <c r="ISS1" s="282"/>
      <c r="IST1" s="282"/>
      <c r="ISU1" s="282"/>
      <c r="ISV1" s="282"/>
      <c r="ISW1" s="282"/>
      <c r="ISX1" s="282"/>
      <c r="ISY1" s="282"/>
      <c r="ISZ1" s="282"/>
      <c r="ITA1" s="282"/>
      <c r="ITB1" s="282"/>
      <c r="ITC1" s="282"/>
      <c r="ITD1" s="282"/>
      <c r="ITE1" s="282"/>
      <c r="ITF1" s="282"/>
      <c r="ITG1" s="282"/>
      <c r="ITH1" s="282"/>
      <c r="ITI1" s="282"/>
      <c r="ITJ1" s="282"/>
      <c r="ITK1" s="282"/>
      <c r="ITL1" s="282"/>
      <c r="ITM1" s="282"/>
      <c r="ITN1" s="282"/>
      <c r="ITO1" s="282"/>
      <c r="ITP1" s="282"/>
      <c r="ITQ1" s="282"/>
      <c r="ITR1" s="282"/>
      <c r="ITS1" s="282"/>
      <c r="ITT1" s="282"/>
      <c r="ITU1" s="282"/>
      <c r="ITV1" s="282"/>
      <c r="ITW1" s="282"/>
      <c r="ITX1" s="282"/>
      <c r="ITY1" s="282"/>
      <c r="ITZ1" s="282"/>
      <c r="IUA1" s="282"/>
      <c r="IUB1" s="282"/>
      <c r="IUC1" s="282"/>
      <c r="IUD1" s="282"/>
      <c r="IUE1" s="282"/>
      <c r="IUF1" s="282"/>
      <c r="IUG1" s="282"/>
      <c r="IUH1" s="282"/>
      <c r="IUI1" s="282"/>
      <c r="IUJ1" s="282"/>
      <c r="IUK1" s="282"/>
      <c r="IUL1" s="282"/>
      <c r="IUM1" s="282"/>
      <c r="IUN1" s="282"/>
      <c r="IUO1" s="282"/>
      <c r="IUP1" s="282"/>
      <c r="IUQ1" s="282"/>
      <c r="IUR1" s="282"/>
      <c r="IUS1" s="282"/>
      <c r="IUT1" s="282"/>
      <c r="IUU1" s="282"/>
      <c r="IUV1" s="282"/>
      <c r="IUW1" s="282"/>
      <c r="IUX1" s="282"/>
      <c r="IUY1" s="282"/>
      <c r="IUZ1" s="282"/>
      <c r="IVA1" s="282"/>
      <c r="IVB1" s="282"/>
      <c r="IVC1" s="282"/>
      <c r="IVD1" s="282"/>
      <c r="IVE1" s="282"/>
      <c r="IVF1" s="282"/>
      <c r="IVG1" s="282"/>
      <c r="IVH1" s="282"/>
      <c r="IVI1" s="282"/>
      <c r="IVJ1" s="282"/>
      <c r="IVK1" s="282"/>
      <c r="IVL1" s="282"/>
      <c r="IVM1" s="282"/>
      <c r="IVN1" s="282"/>
      <c r="IVO1" s="282"/>
      <c r="IVP1" s="282"/>
      <c r="IVQ1" s="282"/>
      <c r="IVR1" s="282"/>
      <c r="IVS1" s="282"/>
      <c r="IVT1" s="282"/>
      <c r="IVU1" s="282"/>
      <c r="IVV1" s="282"/>
      <c r="IVW1" s="282"/>
      <c r="IVX1" s="282"/>
      <c r="IVY1" s="282"/>
      <c r="IVZ1" s="282"/>
      <c r="IWA1" s="282"/>
      <c r="IWB1" s="282"/>
      <c r="IWC1" s="282"/>
      <c r="IWD1" s="282"/>
      <c r="IWE1" s="282"/>
      <c r="IWF1" s="282"/>
      <c r="IWG1" s="282"/>
      <c r="IWH1" s="282"/>
      <c r="IWI1" s="282"/>
      <c r="IWJ1" s="282"/>
      <c r="IWK1" s="282"/>
      <c r="IWL1" s="282"/>
      <c r="IWM1" s="282"/>
      <c r="IWN1" s="282"/>
      <c r="IWO1" s="282"/>
      <c r="IWP1" s="282"/>
      <c r="IWQ1" s="282"/>
      <c r="IWR1" s="282"/>
      <c r="IWS1" s="282"/>
      <c r="IWT1" s="282"/>
      <c r="IWU1" s="282"/>
      <c r="IWV1" s="282"/>
      <c r="IWW1" s="282"/>
      <c r="IWX1" s="282"/>
      <c r="IWY1" s="282"/>
      <c r="IWZ1" s="282"/>
      <c r="IXA1" s="282"/>
      <c r="IXB1" s="282"/>
      <c r="IXC1" s="282"/>
      <c r="IXD1" s="282"/>
      <c r="IXE1" s="282"/>
      <c r="IXF1" s="282"/>
      <c r="IXG1" s="282"/>
      <c r="IXH1" s="282"/>
      <c r="IXI1" s="282"/>
      <c r="IXJ1" s="282"/>
      <c r="IXK1" s="282"/>
      <c r="IXL1" s="282"/>
      <c r="IXM1" s="282"/>
      <c r="IXN1" s="282"/>
      <c r="IXO1" s="282"/>
      <c r="IXP1" s="282"/>
      <c r="IXQ1" s="282"/>
      <c r="IXR1" s="282"/>
      <c r="IXS1" s="282"/>
      <c r="IXT1" s="282"/>
      <c r="IXU1" s="282"/>
      <c r="IXV1" s="282"/>
      <c r="IXW1" s="282"/>
      <c r="IXX1" s="282"/>
      <c r="IXY1" s="282"/>
      <c r="IXZ1" s="282"/>
      <c r="IYA1" s="282"/>
      <c r="IYB1" s="282"/>
      <c r="IYC1" s="282"/>
      <c r="IYD1" s="282"/>
      <c r="IYE1" s="282"/>
      <c r="IYF1" s="282"/>
      <c r="IYG1" s="282"/>
      <c r="IYH1" s="282"/>
      <c r="IYI1" s="282"/>
      <c r="IYJ1" s="282"/>
      <c r="IYK1" s="282"/>
      <c r="IYL1" s="282"/>
      <c r="IYM1" s="282"/>
      <c r="IYN1" s="282"/>
      <c r="IYO1" s="282"/>
      <c r="IYP1" s="282"/>
      <c r="IYQ1" s="282"/>
      <c r="IYR1" s="282"/>
      <c r="IYS1" s="282"/>
      <c r="IYT1" s="282"/>
      <c r="IYU1" s="282"/>
      <c r="IYV1" s="282"/>
      <c r="IYW1" s="282"/>
      <c r="IYX1" s="282"/>
      <c r="IYY1" s="282"/>
      <c r="IYZ1" s="282"/>
      <c r="IZA1" s="282"/>
      <c r="IZB1" s="282"/>
      <c r="IZC1" s="282"/>
      <c r="IZD1" s="282"/>
      <c r="IZE1" s="282"/>
      <c r="IZF1" s="282"/>
      <c r="IZG1" s="282"/>
      <c r="IZH1" s="282"/>
      <c r="IZI1" s="282"/>
      <c r="IZJ1" s="282"/>
      <c r="IZK1" s="282"/>
      <c r="IZL1" s="282"/>
      <c r="IZM1" s="282"/>
      <c r="IZN1" s="282"/>
      <c r="IZO1" s="282"/>
      <c r="IZP1" s="282"/>
      <c r="IZQ1" s="282"/>
      <c r="IZR1" s="282"/>
      <c r="IZS1" s="282"/>
      <c r="IZT1" s="282"/>
      <c r="IZU1" s="282"/>
      <c r="IZV1" s="282"/>
      <c r="IZW1" s="282"/>
      <c r="IZX1" s="282"/>
      <c r="IZY1" s="282"/>
      <c r="IZZ1" s="282"/>
      <c r="JAA1" s="282"/>
      <c r="JAB1" s="282"/>
      <c r="JAC1" s="282"/>
      <c r="JAD1" s="282"/>
      <c r="JAE1" s="282"/>
      <c r="JAF1" s="282"/>
      <c r="JAG1" s="282"/>
      <c r="JAH1" s="282"/>
      <c r="JAI1" s="282"/>
      <c r="JAJ1" s="282"/>
      <c r="JAK1" s="282"/>
      <c r="JAL1" s="282"/>
      <c r="JAM1" s="282"/>
      <c r="JAN1" s="282"/>
      <c r="JAO1" s="282"/>
      <c r="JAP1" s="282"/>
      <c r="JAQ1" s="282"/>
      <c r="JAR1" s="282"/>
      <c r="JAS1" s="282"/>
      <c r="JAT1" s="282"/>
      <c r="JAU1" s="282"/>
      <c r="JAV1" s="282"/>
      <c r="JAW1" s="282"/>
      <c r="JAX1" s="282"/>
      <c r="JAY1" s="282"/>
      <c r="JAZ1" s="282"/>
      <c r="JBA1" s="282"/>
      <c r="JBB1" s="282"/>
      <c r="JBC1" s="282"/>
      <c r="JBD1" s="282"/>
      <c r="JBE1" s="282"/>
      <c r="JBF1" s="282"/>
      <c r="JBG1" s="282"/>
      <c r="JBH1" s="282"/>
      <c r="JBI1" s="282"/>
      <c r="JBJ1" s="282"/>
      <c r="JBK1" s="282"/>
      <c r="JBL1" s="282"/>
      <c r="JBM1" s="282"/>
      <c r="JBN1" s="282"/>
      <c r="JBO1" s="282"/>
      <c r="JBP1" s="282"/>
      <c r="JBQ1" s="282"/>
      <c r="JBR1" s="282"/>
      <c r="JBS1" s="282"/>
      <c r="JBT1" s="282"/>
      <c r="JBU1" s="282"/>
      <c r="JBV1" s="282"/>
      <c r="JBW1" s="282"/>
      <c r="JBX1" s="282"/>
      <c r="JBY1" s="282"/>
      <c r="JBZ1" s="282"/>
      <c r="JCA1" s="282"/>
      <c r="JCB1" s="282"/>
      <c r="JCC1" s="282"/>
      <c r="JCD1" s="282"/>
      <c r="JCE1" s="282"/>
      <c r="JCF1" s="282"/>
      <c r="JCG1" s="282"/>
      <c r="JCH1" s="282"/>
      <c r="JCI1" s="282"/>
      <c r="JCJ1" s="282"/>
      <c r="JCK1" s="282"/>
      <c r="JCL1" s="282"/>
      <c r="JCM1" s="282"/>
      <c r="JCN1" s="282"/>
      <c r="JCO1" s="282"/>
      <c r="JCP1" s="282"/>
      <c r="JCQ1" s="282"/>
      <c r="JCR1" s="282"/>
      <c r="JCS1" s="282"/>
      <c r="JCT1" s="282"/>
      <c r="JCU1" s="282"/>
      <c r="JCV1" s="282"/>
      <c r="JCW1" s="282"/>
      <c r="JCX1" s="282"/>
      <c r="JCY1" s="282"/>
      <c r="JCZ1" s="282"/>
      <c r="JDA1" s="282"/>
      <c r="JDB1" s="282"/>
      <c r="JDC1" s="282"/>
      <c r="JDD1" s="282"/>
      <c r="JDE1" s="282"/>
      <c r="JDF1" s="282"/>
      <c r="JDG1" s="282"/>
      <c r="JDH1" s="282"/>
      <c r="JDI1" s="282"/>
      <c r="JDJ1" s="282"/>
      <c r="JDK1" s="282"/>
      <c r="JDL1" s="282"/>
      <c r="JDM1" s="282"/>
      <c r="JDN1" s="282"/>
      <c r="JDO1" s="282"/>
      <c r="JDP1" s="282"/>
      <c r="JDQ1" s="282"/>
      <c r="JDR1" s="282"/>
      <c r="JDS1" s="282"/>
      <c r="JDT1" s="282"/>
      <c r="JDU1" s="282"/>
      <c r="JDV1" s="282"/>
      <c r="JDW1" s="282"/>
      <c r="JDX1" s="282"/>
      <c r="JDY1" s="282"/>
      <c r="JDZ1" s="282"/>
      <c r="JEA1" s="282"/>
      <c r="JEB1" s="282"/>
      <c r="JEC1" s="282"/>
      <c r="JED1" s="282"/>
      <c r="JEE1" s="282"/>
      <c r="JEF1" s="282"/>
      <c r="JEG1" s="282"/>
      <c r="JEH1" s="282"/>
      <c r="JEI1" s="282"/>
      <c r="JEJ1" s="282"/>
      <c r="JEK1" s="282"/>
      <c r="JEL1" s="282"/>
      <c r="JEM1" s="282"/>
      <c r="JEN1" s="282"/>
      <c r="JEO1" s="282"/>
      <c r="JEP1" s="282"/>
      <c r="JEQ1" s="282"/>
      <c r="JER1" s="282"/>
      <c r="JES1" s="282"/>
      <c r="JET1" s="282"/>
      <c r="JEU1" s="282"/>
      <c r="JEV1" s="282"/>
      <c r="JEW1" s="282"/>
      <c r="JEX1" s="282"/>
      <c r="JEY1" s="282"/>
      <c r="JEZ1" s="282"/>
      <c r="JFA1" s="282"/>
      <c r="JFB1" s="282"/>
      <c r="JFC1" s="282"/>
      <c r="JFD1" s="282"/>
      <c r="JFE1" s="282"/>
      <c r="JFF1" s="282"/>
      <c r="JFG1" s="282"/>
      <c r="JFH1" s="282"/>
      <c r="JFI1" s="282"/>
      <c r="JFJ1" s="282"/>
      <c r="JFK1" s="282"/>
      <c r="JFL1" s="282"/>
      <c r="JFM1" s="282"/>
      <c r="JFN1" s="282"/>
      <c r="JFO1" s="282"/>
      <c r="JFP1" s="282"/>
      <c r="JFQ1" s="282"/>
      <c r="JFR1" s="282"/>
      <c r="JFS1" s="282"/>
      <c r="JFT1" s="282"/>
      <c r="JFU1" s="282"/>
      <c r="JFV1" s="282"/>
      <c r="JFW1" s="282"/>
      <c r="JFX1" s="282"/>
      <c r="JFY1" s="282"/>
      <c r="JFZ1" s="282"/>
      <c r="JGA1" s="282"/>
      <c r="JGB1" s="282"/>
      <c r="JGC1" s="282"/>
      <c r="JGD1" s="282"/>
      <c r="JGE1" s="282"/>
      <c r="JGF1" s="282"/>
      <c r="JGG1" s="282"/>
      <c r="JGH1" s="282"/>
      <c r="JGI1" s="282"/>
      <c r="JGJ1" s="282"/>
      <c r="JGK1" s="282"/>
      <c r="JGL1" s="282"/>
      <c r="JGM1" s="282"/>
      <c r="JGN1" s="282"/>
      <c r="JGO1" s="282"/>
      <c r="JGP1" s="282"/>
      <c r="JGQ1" s="282"/>
      <c r="JGR1" s="282"/>
      <c r="JGS1" s="282"/>
      <c r="JGT1" s="282"/>
      <c r="JGU1" s="282"/>
      <c r="JGV1" s="282"/>
      <c r="JGW1" s="282"/>
      <c r="JGX1" s="282"/>
      <c r="JGY1" s="282"/>
      <c r="JGZ1" s="282"/>
      <c r="JHA1" s="282"/>
      <c r="JHB1" s="282"/>
      <c r="JHC1" s="282"/>
      <c r="JHD1" s="282"/>
      <c r="JHE1" s="282"/>
      <c r="JHF1" s="282"/>
      <c r="JHG1" s="282"/>
      <c r="JHH1" s="282"/>
      <c r="JHI1" s="282"/>
      <c r="JHJ1" s="282"/>
      <c r="JHK1" s="282"/>
      <c r="JHL1" s="282"/>
      <c r="JHM1" s="282"/>
      <c r="JHN1" s="282"/>
      <c r="JHO1" s="282"/>
      <c r="JHP1" s="282"/>
      <c r="JHQ1" s="282"/>
      <c r="JHR1" s="282"/>
      <c r="JHS1" s="282"/>
      <c r="JHT1" s="282"/>
      <c r="JHU1" s="282"/>
      <c r="JHV1" s="282"/>
      <c r="JHW1" s="282"/>
      <c r="JHX1" s="282"/>
      <c r="JHY1" s="282"/>
      <c r="JHZ1" s="282"/>
      <c r="JIA1" s="282"/>
      <c r="JIB1" s="282"/>
      <c r="JIC1" s="282"/>
      <c r="JID1" s="282"/>
      <c r="JIE1" s="282"/>
      <c r="JIF1" s="282"/>
      <c r="JIG1" s="282"/>
      <c r="JIH1" s="282"/>
      <c r="JII1" s="282"/>
      <c r="JIJ1" s="282"/>
      <c r="JIK1" s="282"/>
      <c r="JIL1" s="282"/>
      <c r="JIM1" s="282"/>
      <c r="JIN1" s="282"/>
      <c r="JIO1" s="282"/>
      <c r="JIP1" s="282"/>
      <c r="JIQ1" s="282"/>
      <c r="JIR1" s="282"/>
      <c r="JIS1" s="282"/>
      <c r="JIT1" s="282"/>
      <c r="JIU1" s="282"/>
      <c r="JIV1" s="282"/>
      <c r="JIW1" s="282"/>
      <c r="JIX1" s="282"/>
      <c r="JIY1" s="282"/>
      <c r="JIZ1" s="282"/>
      <c r="JJA1" s="282"/>
      <c r="JJB1" s="282"/>
      <c r="JJC1" s="282"/>
      <c r="JJD1" s="282"/>
      <c r="JJE1" s="282"/>
      <c r="JJF1" s="282"/>
      <c r="JJG1" s="282"/>
      <c r="JJH1" s="282"/>
      <c r="JJI1" s="282"/>
      <c r="JJJ1" s="282"/>
      <c r="JJK1" s="282"/>
      <c r="JJL1" s="282"/>
      <c r="JJM1" s="282"/>
      <c r="JJN1" s="282"/>
      <c r="JJO1" s="282"/>
      <c r="JJP1" s="282"/>
      <c r="JJQ1" s="282"/>
      <c r="JJR1" s="282"/>
      <c r="JJS1" s="282"/>
      <c r="JJT1" s="282"/>
      <c r="JJU1" s="282"/>
      <c r="JJV1" s="282"/>
      <c r="JJW1" s="282"/>
      <c r="JJX1" s="282"/>
      <c r="JJY1" s="282"/>
      <c r="JJZ1" s="282"/>
      <c r="JKA1" s="282"/>
      <c r="JKB1" s="282"/>
      <c r="JKC1" s="282"/>
      <c r="JKD1" s="282"/>
      <c r="JKE1" s="282"/>
      <c r="JKF1" s="282"/>
      <c r="JKG1" s="282"/>
      <c r="JKH1" s="282"/>
      <c r="JKI1" s="282"/>
      <c r="JKJ1" s="282"/>
      <c r="JKK1" s="282"/>
      <c r="JKL1" s="282"/>
      <c r="JKM1" s="282"/>
      <c r="JKN1" s="282"/>
      <c r="JKO1" s="282"/>
      <c r="JKP1" s="282"/>
      <c r="JKQ1" s="282"/>
      <c r="JKR1" s="282"/>
      <c r="JKS1" s="282"/>
      <c r="JKT1" s="282"/>
      <c r="JKU1" s="282"/>
      <c r="JKV1" s="282"/>
      <c r="JKW1" s="282"/>
      <c r="JKX1" s="282"/>
      <c r="JKY1" s="282"/>
      <c r="JKZ1" s="282"/>
      <c r="JLA1" s="282"/>
      <c r="JLB1" s="282"/>
      <c r="JLC1" s="282"/>
      <c r="JLD1" s="282"/>
      <c r="JLE1" s="282"/>
      <c r="JLF1" s="282"/>
      <c r="JLG1" s="282"/>
      <c r="JLH1" s="282"/>
      <c r="JLI1" s="282"/>
      <c r="JLJ1" s="282"/>
      <c r="JLK1" s="282"/>
      <c r="JLL1" s="282"/>
      <c r="JLM1" s="282"/>
      <c r="JLN1" s="282"/>
      <c r="JLO1" s="282"/>
      <c r="JLP1" s="282"/>
      <c r="JLQ1" s="282"/>
      <c r="JLR1" s="282"/>
      <c r="JLS1" s="282"/>
      <c r="JLT1" s="282"/>
      <c r="JLU1" s="282"/>
      <c r="JLV1" s="282"/>
      <c r="JLW1" s="282"/>
      <c r="JLX1" s="282"/>
      <c r="JLY1" s="282"/>
      <c r="JLZ1" s="282"/>
      <c r="JMA1" s="282"/>
      <c r="JMB1" s="282"/>
      <c r="JMC1" s="282"/>
      <c r="JMD1" s="282"/>
      <c r="JME1" s="282"/>
      <c r="JMF1" s="282"/>
      <c r="JMG1" s="282"/>
      <c r="JMH1" s="282"/>
      <c r="JMI1" s="282"/>
      <c r="JMJ1" s="282"/>
      <c r="JMK1" s="282"/>
      <c r="JML1" s="282"/>
      <c r="JMM1" s="282"/>
      <c r="JMN1" s="282"/>
      <c r="JMO1" s="282"/>
      <c r="JMP1" s="282"/>
      <c r="JMQ1" s="282"/>
      <c r="JMR1" s="282"/>
      <c r="JMS1" s="282"/>
      <c r="JMT1" s="282"/>
      <c r="JMU1" s="282"/>
      <c r="JMV1" s="282"/>
      <c r="JMW1" s="282"/>
      <c r="JMX1" s="282"/>
      <c r="JMY1" s="282"/>
      <c r="JMZ1" s="282"/>
      <c r="JNA1" s="282"/>
      <c r="JNB1" s="282"/>
      <c r="JNC1" s="282"/>
      <c r="JND1" s="282"/>
      <c r="JNE1" s="282"/>
      <c r="JNF1" s="282"/>
      <c r="JNG1" s="282"/>
      <c r="JNH1" s="282"/>
      <c r="JNI1" s="282"/>
      <c r="JNJ1" s="282"/>
      <c r="JNK1" s="282"/>
      <c r="JNL1" s="282"/>
      <c r="JNM1" s="282"/>
      <c r="JNN1" s="282"/>
      <c r="JNO1" s="282"/>
      <c r="JNP1" s="282"/>
      <c r="JNQ1" s="282"/>
      <c r="JNR1" s="282"/>
      <c r="JNS1" s="282"/>
      <c r="JNT1" s="282"/>
      <c r="JNU1" s="282"/>
      <c r="JNV1" s="282"/>
      <c r="JNW1" s="282"/>
      <c r="JNX1" s="282"/>
      <c r="JNY1" s="282"/>
      <c r="JNZ1" s="282"/>
      <c r="JOA1" s="282"/>
      <c r="JOB1" s="282"/>
      <c r="JOC1" s="282"/>
      <c r="JOD1" s="282"/>
      <c r="JOE1" s="282"/>
      <c r="JOF1" s="282"/>
      <c r="JOG1" s="282"/>
      <c r="JOH1" s="282"/>
      <c r="JOI1" s="282"/>
      <c r="JOJ1" s="282"/>
      <c r="JOK1" s="282"/>
      <c r="JOL1" s="282"/>
      <c r="JOM1" s="282"/>
      <c r="JON1" s="282"/>
      <c r="JOO1" s="282"/>
      <c r="JOP1" s="282"/>
      <c r="JOQ1" s="282"/>
      <c r="JOR1" s="282"/>
      <c r="JOS1" s="282"/>
      <c r="JOT1" s="282"/>
      <c r="JOU1" s="282"/>
      <c r="JOV1" s="282"/>
      <c r="JOW1" s="282"/>
      <c r="JOX1" s="282"/>
      <c r="JOY1" s="282"/>
      <c r="JOZ1" s="282"/>
      <c r="JPA1" s="282"/>
      <c r="JPB1" s="282"/>
      <c r="JPC1" s="282"/>
      <c r="JPD1" s="282"/>
      <c r="JPE1" s="282"/>
      <c r="JPF1" s="282"/>
      <c r="JPG1" s="282"/>
      <c r="JPH1" s="282"/>
      <c r="JPI1" s="282"/>
      <c r="JPJ1" s="282"/>
      <c r="JPK1" s="282"/>
      <c r="JPL1" s="282"/>
      <c r="JPM1" s="282"/>
      <c r="JPN1" s="282"/>
      <c r="JPO1" s="282"/>
      <c r="JPP1" s="282"/>
      <c r="JPQ1" s="282"/>
      <c r="JPR1" s="282"/>
      <c r="JPS1" s="282"/>
      <c r="JPT1" s="282"/>
      <c r="JPU1" s="282"/>
      <c r="JPV1" s="282"/>
      <c r="JPW1" s="282"/>
      <c r="JPX1" s="282"/>
      <c r="JPY1" s="282"/>
      <c r="JPZ1" s="282"/>
      <c r="JQA1" s="282"/>
      <c r="JQB1" s="282"/>
      <c r="JQC1" s="282"/>
      <c r="JQD1" s="282"/>
      <c r="JQE1" s="282"/>
      <c r="JQF1" s="282"/>
      <c r="JQG1" s="282"/>
      <c r="JQH1" s="282"/>
      <c r="JQI1" s="282"/>
      <c r="JQJ1" s="282"/>
      <c r="JQK1" s="282"/>
      <c r="JQL1" s="282"/>
      <c r="JQM1" s="282"/>
      <c r="JQN1" s="282"/>
      <c r="JQO1" s="282"/>
      <c r="JQP1" s="282"/>
      <c r="JQQ1" s="282"/>
      <c r="JQR1" s="282"/>
      <c r="JQS1" s="282"/>
      <c r="JQT1" s="282"/>
      <c r="JQU1" s="282"/>
      <c r="JQV1" s="282"/>
      <c r="JQW1" s="282"/>
      <c r="JQX1" s="282"/>
      <c r="JQY1" s="282"/>
      <c r="JQZ1" s="282"/>
      <c r="JRA1" s="282"/>
      <c r="JRB1" s="282"/>
      <c r="JRC1" s="282"/>
      <c r="JRD1" s="282"/>
      <c r="JRE1" s="282"/>
      <c r="JRF1" s="282"/>
      <c r="JRG1" s="282"/>
      <c r="JRH1" s="282"/>
      <c r="JRI1" s="282"/>
      <c r="JRJ1" s="282"/>
      <c r="JRK1" s="282"/>
      <c r="JRL1" s="282"/>
      <c r="JRM1" s="282"/>
      <c r="JRN1" s="282"/>
      <c r="JRO1" s="282"/>
      <c r="JRP1" s="282"/>
      <c r="JRQ1" s="282"/>
      <c r="JRR1" s="282"/>
      <c r="JRS1" s="282"/>
      <c r="JRT1" s="282"/>
      <c r="JRU1" s="282"/>
      <c r="JRV1" s="282"/>
      <c r="JRW1" s="282"/>
      <c r="JRX1" s="282"/>
      <c r="JRY1" s="282"/>
      <c r="JRZ1" s="282"/>
      <c r="JSA1" s="282"/>
      <c r="JSB1" s="282"/>
      <c r="JSC1" s="282"/>
      <c r="JSD1" s="282"/>
      <c r="JSE1" s="282"/>
      <c r="JSF1" s="282"/>
      <c r="JSG1" s="282"/>
      <c r="JSH1" s="282"/>
      <c r="JSI1" s="282"/>
      <c r="JSJ1" s="282"/>
      <c r="JSK1" s="282"/>
      <c r="JSL1" s="282"/>
      <c r="JSM1" s="282"/>
      <c r="JSN1" s="282"/>
      <c r="JSO1" s="282"/>
      <c r="JSP1" s="282"/>
      <c r="JSQ1" s="282"/>
      <c r="JSR1" s="282"/>
      <c r="JSS1" s="282"/>
      <c r="JST1" s="282"/>
      <c r="JSU1" s="282"/>
      <c r="JSV1" s="282"/>
      <c r="JSW1" s="282"/>
      <c r="JSX1" s="282"/>
      <c r="JSY1" s="282"/>
      <c r="JSZ1" s="282"/>
      <c r="JTA1" s="282"/>
      <c r="JTB1" s="282"/>
      <c r="JTC1" s="282"/>
      <c r="JTD1" s="282"/>
      <c r="JTE1" s="282"/>
      <c r="JTF1" s="282"/>
      <c r="JTG1" s="282"/>
      <c r="JTH1" s="282"/>
      <c r="JTI1" s="282"/>
      <c r="JTJ1" s="282"/>
      <c r="JTK1" s="282"/>
      <c r="JTL1" s="282"/>
      <c r="JTM1" s="282"/>
      <c r="JTN1" s="282"/>
      <c r="JTO1" s="282"/>
      <c r="JTP1" s="282"/>
      <c r="JTQ1" s="282"/>
      <c r="JTR1" s="282"/>
      <c r="JTS1" s="282"/>
      <c r="JTT1" s="282"/>
      <c r="JTU1" s="282"/>
      <c r="JTV1" s="282"/>
      <c r="JTW1" s="282"/>
      <c r="JTX1" s="282"/>
      <c r="JTY1" s="282"/>
      <c r="JTZ1" s="282"/>
      <c r="JUA1" s="282"/>
      <c r="JUB1" s="282"/>
      <c r="JUC1" s="282"/>
      <c r="JUD1" s="282"/>
      <c r="JUE1" s="282"/>
      <c r="JUF1" s="282"/>
      <c r="JUG1" s="282"/>
      <c r="JUH1" s="282"/>
      <c r="JUI1" s="282"/>
      <c r="JUJ1" s="282"/>
      <c r="JUK1" s="282"/>
      <c r="JUL1" s="282"/>
      <c r="JUM1" s="282"/>
      <c r="JUN1" s="282"/>
      <c r="JUO1" s="282"/>
      <c r="JUP1" s="282"/>
      <c r="JUQ1" s="282"/>
      <c r="JUR1" s="282"/>
      <c r="JUS1" s="282"/>
      <c r="JUT1" s="282"/>
      <c r="JUU1" s="282"/>
      <c r="JUV1" s="282"/>
      <c r="JUW1" s="282"/>
      <c r="JUX1" s="282"/>
      <c r="JUY1" s="282"/>
      <c r="JUZ1" s="282"/>
      <c r="JVA1" s="282"/>
      <c r="JVB1" s="282"/>
      <c r="JVC1" s="282"/>
      <c r="JVD1" s="282"/>
      <c r="JVE1" s="282"/>
      <c r="JVF1" s="282"/>
      <c r="JVG1" s="282"/>
      <c r="JVH1" s="282"/>
      <c r="JVI1" s="282"/>
      <c r="JVJ1" s="282"/>
      <c r="JVK1" s="282"/>
      <c r="JVL1" s="282"/>
      <c r="JVM1" s="282"/>
      <c r="JVN1" s="282"/>
      <c r="JVO1" s="282"/>
      <c r="JVP1" s="282"/>
      <c r="JVQ1" s="282"/>
      <c r="JVR1" s="282"/>
      <c r="JVS1" s="282"/>
      <c r="JVT1" s="282"/>
      <c r="JVU1" s="282"/>
      <c r="JVV1" s="282"/>
      <c r="JVW1" s="282"/>
      <c r="JVX1" s="282"/>
      <c r="JVY1" s="282"/>
      <c r="JVZ1" s="282"/>
      <c r="JWA1" s="282"/>
      <c r="JWB1" s="282"/>
      <c r="JWC1" s="282"/>
      <c r="JWD1" s="282"/>
      <c r="JWE1" s="282"/>
      <c r="JWF1" s="282"/>
      <c r="JWG1" s="282"/>
      <c r="JWH1" s="282"/>
      <c r="JWI1" s="282"/>
      <c r="JWJ1" s="282"/>
      <c r="JWK1" s="282"/>
      <c r="JWL1" s="282"/>
      <c r="JWM1" s="282"/>
      <c r="JWN1" s="282"/>
      <c r="JWO1" s="282"/>
      <c r="JWP1" s="282"/>
      <c r="JWQ1" s="282"/>
      <c r="JWR1" s="282"/>
      <c r="JWS1" s="282"/>
      <c r="JWT1" s="282"/>
      <c r="JWU1" s="282"/>
      <c r="JWV1" s="282"/>
      <c r="JWW1" s="282"/>
      <c r="JWX1" s="282"/>
      <c r="JWY1" s="282"/>
      <c r="JWZ1" s="282"/>
      <c r="JXA1" s="282"/>
      <c r="JXB1" s="282"/>
      <c r="JXC1" s="282"/>
      <c r="JXD1" s="282"/>
      <c r="JXE1" s="282"/>
      <c r="JXF1" s="282"/>
      <c r="JXG1" s="282"/>
      <c r="JXH1" s="282"/>
      <c r="JXI1" s="282"/>
      <c r="JXJ1" s="282"/>
      <c r="JXK1" s="282"/>
      <c r="JXL1" s="282"/>
      <c r="JXM1" s="282"/>
      <c r="JXN1" s="282"/>
      <c r="JXO1" s="282"/>
      <c r="JXP1" s="282"/>
      <c r="JXQ1" s="282"/>
      <c r="JXR1" s="282"/>
      <c r="JXS1" s="282"/>
      <c r="JXT1" s="282"/>
      <c r="JXU1" s="282"/>
      <c r="JXV1" s="282"/>
      <c r="JXW1" s="282"/>
      <c r="JXX1" s="282"/>
      <c r="JXY1" s="282"/>
      <c r="JXZ1" s="282"/>
      <c r="JYA1" s="282"/>
      <c r="JYB1" s="282"/>
      <c r="JYC1" s="282"/>
      <c r="JYD1" s="282"/>
      <c r="JYE1" s="282"/>
      <c r="JYF1" s="282"/>
      <c r="JYG1" s="282"/>
      <c r="JYH1" s="282"/>
      <c r="JYI1" s="282"/>
      <c r="JYJ1" s="282"/>
      <c r="JYK1" s="282"/>
      <c r="JYL1" s="282"/>
      <c r="JYM1" s="282"/>
      <c r="JYN1" s="282"/>
      <c r="JYO1" s="282"/>
      <c r="JYP1" s="282"/>
      <c r="JYQ1" s="282"/>
      <c r="JYR1" s="282"/>
      <c r="JYS1" s="282"/>
      <c r="JYT1" s="282"/>
      <c r="JYU1" s="282"/>
      <c r="JYV1" s="282"/>
      <c r="JYW1" s="282"/>
      <c r="JYX1" s="282"/>
      <c r="JYY1" s="282"/>
      <c r="JYZ1" s="282"/>
      <c r="JZA1" s="282"/>
      <c r="JZB1" s="282"/>
      <c r="JZC1" s="282"/>
      <c r="JZD1" s="282"/>
      <c r="JZE1" s="282"/>
      <c r="JZF1" s="282"/>
      <c r="JZG1" s="282"/>
      <c r="JZH1" s="282"/>
      <c r="JZI1" s="282"/>
      <c r="JZJ1" s="282"/>
      <c r="JZK1" s="282"/>
      <c r="JZL1" s="282"/>
      <c r="JZM1" s="282"/>
      <c r="JZN1" s="282"/>
      <c r="JZO1" s="282"/>
      <c r="JZP1" s="282"/>
      <c r="JZQ1" s="282"/>
      <c r="JZR1" s="282"/>
      <c r="JZS1" s="282"/>
      <c r="JZT1" s="282"/>
      <c r="JZU1" s="282"/>
      <c r="JZV1" s="282"/>
      <c r="JZW1" s="282"/>
      <c r="JZX1" s="282"/>
      <c r="JZY1" s="282"/>
      <c r="JZZ1" s="282"/>
      <c r="KAA1" s="282"/>
      <c r="KAB1" s="282"/>
      <c r="KAC1" s="282"/>
      <c r="KAD1" s="282"/>
      <c r="KAE1" s="282"/>
      <c r="KAF1" s="282"/>
      <c r="KAG1" s="282"/>
      <c r="KAH1" s="282"/>
      <c r="KAI1" s="282"/>
      <c r="KAJ1" s="282"/>
      <c r="KAK1" s="282"/>
      <c r="KAL1" s="282"/>
      <c r="KAM1" s="282"/>
      <c r="KAN1" s="282"/>
      <c r="KAO1" s="282"/>
      <c r="KAP1" s="282"/>
      <c r="KAQ1" s="282"/>
      <c r="KAR1" s="282"/>
      <c r="KAS1" s="282"/>
      <c r="KAT1" s="282"/>
      <c r="KAU1" s="282"/>
      <c r="KAV1" s="282"/>
      <c r="KAW1" s="282"/>
      <c r="KAX1" s="282"/>
      <c r="KAY1" s="282"/>
      <c r="KAZ1" s="282"/>
      <c r="KBA1" s="282"/>
      <c r="KBB1" s="282"/>
      <c r="KBC1" s="282"/>
      <c r="KBD1" s="282"/>
      <c r="KBE1" s="282"/>
      <c r="KBF1" s="282"/>
      <c r="KBG1" s="282"/>
      <c r="KBH1" s="282"/>
      <c r="KBI1" s="282"/>
      <c r="KBJ1" s="282"/>
      <c r="KBK1" s="282"/>
      <c r="KBL1" s="282"/>
      <c r="KBM1" s="282"/>
      <c r="KBN1" s="282"/>
      <c r="KBO1" s="282"/>
      <c r="KBP1" s="282"/>
      <c r="KBQ1" s="282"/>
      <c r="KBR1" s="282"/>
      <c r="KBS1" s="282"/>
      <c r="KBT1" s="282"/>
      <c r="KBU1" s="282"/>
      <c r="KBV1" s="282"/>
      <c r="KBW1" s="282"/>
      <c r="KBX1" s="282"/>
      <c r="KBY1" s="282"/>
      <c r="KBZ1" s="282"/>
      <c r="KCA1" s="282"/>
      <c r="KCB1" s="282"/>
      <c r="KCC1" s="282"/>
      <c r="KCD1" s="282"/>
      <c r="KCE1" s="282"/>
      <c r="KCF1" s="282"/>
      <c r="KCG1" s="282"/>
      <c r="KCH1" s="282"/>
      <c r="KCI1" s="282"/>
      <c r="KCJ1" s="282"/>
      <c r="KCK1" s="282"/>
      <c r="KCL1" s="282"/>
      <c r="KCM1" s="282"/>
      <c r="KCN1" s="282"/>
      <c r="KCO1" s="282"/>
      <c r="KCP1" s="282"/>
      <c r="KCQ1" s="282"/>
      <c r="KCR1" s="282"/>
      <c r="KCS1" s="282"/>
      <c r="KCT1" s="282"/>
      <c r="KCU1" s="282"/>
      <c r="KCV1" s="282"/>
      <c r="KCW1" s="282"/>
      <c r="KCX1" s="282"/>
      <c r="KCY1" s="282"/>
      <c r="KCZ1" s="282"/>
      <c r="KDA1" s="282"/>
      <c r="KDB1" s="282"/>
      <c r="KDC1" s="282"/>
      <c r="KDD1" s="282"/>
      <c r="KDE1" s="282"/>
      <c r="KDF1" s="282"/>
      <c r="KDG1" s="282"/>
      <c r="KDH1" s="282"/>
      <c r="KDI1" s="282"/>
      <c r="KDJ1" s="282"/>
      <c r="KDK1" s="282"/>
      <c r="KDL1" s="282"/>
      <c r="KDM1" s="282"/>
      <c r="KDN1" s="282"/>
      <c r="KDO1" s="282"/>
      <c r="KDP1" s="282"/>
      <c r="KDQ1" s="282"/>
      <c r="KDR1" s="282"/>
      <c r="KDS1" s="282"/>
      <c r="KDT1" s="282"/>
      <c r="KDU1" s="282"/>
      <c r="KDV1" s="282"/>
      <c r="KDW1" s="282"/>
      <c r="KDX1" s="282"/>
      <c r="KDY1" s="282"/>
      <c r="KDZ1" s="282"/>
      <c r="KEA1" s="282"/>
      <c r="KEB1" s="282"/>
      <c r="KEC1" s="282"/>
      <c r="KED1" s="282"/>
      <c r="KEE1" s="282"/>
      <c r="KEF1" s="282"/>
      <c r="KEG1" s="282"/>
      <c r="KEH1" s="282"/>
      <c r="KEI1" s="282"/>
      <c r="KEJ1" s="282"/>
      <c r="KEK1" s="282"/>
      <c r="KEL1" s="282"/>
      <c r="KEM1" s="282"/>
      <c r="KEN1" s="282"/>
      <c r="KEO1" s="282"/>
      <c r="KEP1" s="282"/>
      <c r="KEQ1" s="282"/>
      <c r="KER1" s="282"/>
      <c r="KES1" s="282"/>
      <c r="KET1" s="282"/>
      <c r="KEU1" s="282"/>
      <c r="KEV1" s="282"/>
      <c r="KEW1" s="282"/>
      <c r="KEX1" s="282"/>
      <c r="KEY1" s="282"/>
      <c r="KEZ1" s="282"/>
      <c r="KFA1" s="282"/>
      <c r="KFB1" s="282"/>
      <c r="KFC1" s="282"/>
      <c r="KFD1" s="282"/>
      <c r="KFE1" s="282"/>
      <c r="KFF1" s="282"/>
      <c r="KFG1" s="282"/>
      <c r="KFH1" s="282"/>
      <c r="KFI1" s="282"/>
      <c r="KFJ1" s="282"/>
      <c r="KFK1" s="282"/>
      <c r="KFL1" s="282"/>
      <c r="KFM1" s="282"/>
      <c r="KFN1" s="282"/>
      <c r="KFO1" s="282"/>
      <c r="KFP1" s="282"/>
      <c r="KFQ1" s="282"/>
      <c r="KFR1" s="282"/>
      <c r="KFS1" s="282"/>
      <c r="KFT1" s="282"/>
      <c r="KFU1" s="282"/>
      <c r="KFV1" s="282"/>
      <c r="KFW1" s="282"/>
      <c r="KFX1" s="282"/>
      <c r="KFY1" s="282"/>
      <c r="KFZ1" s="282"/>
      <c r="KGA1" s="282"/>
      <c r="KGB1" s="282"/>
      <c r="KGC1" s="282"/>
      <c r="KGD1" s="282"/>
      <c r="KGE1" s="282"/>
      <c r="KGF1" s="282"/>
      <c r="KGG1" s="282"/>
      <c r="KGH1" s="282"/>
      <c r="KGI1" s="282"/>
      <c r="KGJ1" s="282"/>
      <c r="KGK1" s="282"/>
      <c r="KGL1" s="282"/>
      <c r="KGM1" s="282"/>
      <c r="KGN1" s="282"/>
      <c r="KGO1" s="282"/>
      <c r="KGP1" s="282"/>
      <c r="KGQ1" s="282"/>
      <c r="KGR1" s="282"/>
      <c r="KGS1" s="282"/>
      <c r="KGT1" s="282"/>
      <c r="KGU1" s="282"/>
      <c r="KGV1" s="282"/>
      <c r="KGW1" s="282"/>
      <c r="KGX1" s="282"/>
      <c r="KGY1" s="282"/>
      <c r="KGZ1" s="282"/>
      <c r="KHA1" s="282"/>
      <c r="KHB1" s="282"/>
      <c r="KHC1" s="282"/>
      <c r="KHD1" s="282"/>
      <c r="KHE1" s="282"/>
      <c r="KHF1" s="282"/>
      <c r="KHG1" s="282"/>
      <c r="KHH1" s="282"/>
      <c r="KHI1" s="282"/>
      <c r="KHJ1" s="282"/>
      <c r="KHK1" s="282"/>
      <c r="KHL1" s="282"/>
      <c r="KHM1" s="282"/>
      <c r="KHN1" s="282"/>
      <c r="KHO1" s="282"/>
      <c r="KHP1" s="282"/>
      <c r="KHQ1" s="282"/>
      <c r="KHR1" s="282"/>
      <c r="KHS1" s="282"/>
      <c r="KHT1" s="282"/>
      <c r="KHU1" s="282"/>
      <c r="KHV1" s="282"/>
      <c r="KHW1" s="282"/>
      <c r="KHX1" s="282"/>
      <c r="KHY1" s="282"/>
      <c r="KHZ1" s="282"/>
      <c r="KIA1" s="282"/>
      <c r="KIB1" s="282"/>
      <c r="KIC1" s="282"/>
      <c r="KID1" s="282"/>
      <c r="KIE1" s="282"/>
      <c r="KIF1" s="282"/>
      <c r="KIG1" s="282"/>
      <c r="KIH1" s="282"/>
      <c r="KII1" s="282"/>
      <c r="KIJ1" s="282"/>
      <c r="KIK1" s="282"/>
      <c r="KIL1" s="282"/>
      <c r="KIM1" s="282"/>
      <c r="KIN1" s="282"/>
      <c r="KIO1" s="282"/>
      <c r="KIP1" s="282"/>
      <c r="KIQ1" s="282"/>
      <c r="KIR1" s="282"/>
      <c r="KIS1" s="282"/>
      <c r="KIT1" s="282"/>
      <c r="KIU1" s="282"/>
      <c r="KIV1" s="282"/>
      <c r="KIW1" s="282"/>
      <c r="KIX1" s="282"/>
      <c r="KIY1" s="282"/>
      <c r="KIZ1" s="282"/>
      <c r="KJA1" s="282"/>
      <c r="KJB1" s="282"/>
      <c r="KJC1" s="282"/>
      <c r="KJD1" s="282"/>
      <c r="KJE1" s="282"/>
      <c r="KJF1" s="282"/>
      <c r="KJG1" s="282"/>
      <c r="KJH1" s="282"/>
      <c r="KJI1" s="282"/>
      <c r="KJJ1" s="282"/>
      <c r="KJK1" s="282"/>
      <c r="KJL1" s="282"/>
      <c r="KJM1" s="282"/>
      <c r="KJN1" s="282"/>
      <c r="KJO1" s="282"/>
      <c r="KJP1" s="282"/>
      <c r="KJQ1" s="282"/>
      <c r="KJR1" s="282"/>
      <c r="KJS1" s="282"/>
      <c r="KJT1" s="282"/>
      <c r="KJU1" s="282"/>
      <c r="KJV1" s="282"/>
      <c r="KJW1" s="282"/>
      <c r="KJX1" s="282"/>
      <c r="KJY1" s="282"/>
      <c r="KJZ1" s="282"/>
      <c r="KKA1" s="282"/>
      <c r="KKB1" s="282"/>
      <c r="KKC1" s="282"/>
      <c r="KKD1" s="282"/>
      <c r="KKE1" s="282"/>
      <c r="KKF1" s="282"/>
      <c r="KKG1" s="282"/>
      <c r="KKH1" s="282"/>
      <c r="KKI1" s="282"/>
      <c r="KKJ1" s="282"/>
      <c r="KKK1" s="282"/>
      <c r="KKL1" s="282"/>
      <c r="KKM1" s="282"/>
      <c r="KKN1" s="282"/>
      <c r="KKO1" s="282"/>
      <c r="KKP1" s="282"/>
      <c r="KKQ1" s="282"/>
      <c r="KKR1" s="282"/>
      <c r="KKS1" s="282"/>
      <c r="KKT1" s="282"/>
      <c r="KKU1" s="282"/>
      <c r="KKV1" s="282"/>
      <c r="KKW1" s="282"/>
      <c r="KKX1" s="282"/>
      <c r="KKY1" s="282"/>
      <c r="KKZ1" s="282"/>
      <c r="KLA1" s="282"/>
      <c r="KLB1" s="282"/>
      <c r="KLC1" s="282"/>
      <c r="KLD1" s="282"/>
      <c r="KLE1" s="282"/>
      <c r="KLF1" s="282"/>
      <c r="KLG1" s="282"/>
      <c r="KLH1" s="282"/>
      <c r="KLI1" s="282"/>
      <c r="KLJ1" s="282"/>
      <c r="KLK1" s="282"/>
      <c r="KLL1" s="282"/>
      <c r="KLM1" s="282"/>
      <c r="KLN1" s="282"/>
      <c r="KLO1" s="282"/>
      <c r="KLP1" s="282"/>
      <c r="KLQ1" s="282"/>
      <c r="KLR1" s="282"/>
      <c r="KLS1" s="282"/>
      <c r="KLT1" s="282"/>
      <c r="KLU1" s="282"/>
      <c r="KLV1" s="282"/>
      <c r="KLW1" s="282"/>
      <c r="KLX1" s="282"/>
      <c r="KLY1" s="282"/>
      <c r="KLZ1" s="282"/>
      <c r="KMA1" s="282"/>
      <c r="KMB1" s="282"/>
      <c r="KMC1" s="282"/>
      <c r="KMD1" s="282"/>
      <c r="KME1" s="282"/>
      <c r="KMF1" s="282"/>
      <c r="KMG1" s="282"/>
      <c r="KMH1" s="282"/>
      <c r="KMI1" s="282"/>
      <c r="KMJ1" s="282"/>
      <c r="KMK1" s="282"/>
      <c r="KML1" s="282"/>
      <c r="KMM1" s="282"/>
      <c r="KMN1" s="282"/>
      <c r="KMO1" s="282"/>
      <c r="KMP1" s="282"/>
      <c r="KMQ1" s="282"/>
      <c r="KMR1" s="282"/>
      <c r="KMS1" s="282"/>
      <c r="KMT1" s="282"/>
      <c r="KMU1" s="282"/>
      <c r="KMV1" s="282"/>
      <c r="KMW1" s="282"/>
      <c r="KMX1" s="282"/>
      <c r="KMY1" s="282"/>
      <c r="KMZ1" s="282"/>
      <c r="KNA1" s="282"/>
      <c r="KNB1" s="282"/>
      <c r="KNC1" s="282"/>
      <c r="KND1" s="282"/>
      <c r="KNE1" s="282"/>
      <c r="KNF1" s="282"/>
      <c r="KNG1" s="282"/>
      <c r="KNH1" s="282"/>
      <c r="KNI1" s="282"/>
      <c r="KNJ1" s="282"/>
      <c r="KNK1" s="282"/>
      <c r="KNL1" s="282"/>
      <c r="KNM1" s="282"/>
      <c r="KNN1" s="282"/>
      <c r="KNO1" s="282"/>
      <c r="KNP1" s="282"/>
      <c r="KNQ1" s="282"/>
      <c r="KNR1" s="282"/>
      <c r="KNS1" s="282"/>
      <c r="KNT1" s="282"/>
      <c r="KNU1" s="282"/>
      <c r="KNV1" s="282"/>
      <c r="KNW1" s="282"/>
      <c r="KNX1" s="282"/>
      <c r="KNY1" s="282"/>
      <c r="KNZ1" s="282"/>
      <c r="KOA1" s="282"/>
      <c r="KOB1" s="282"/>
      <c r="KOC1" s="282"/>
      <c r="KOD1" s="282"/>
      <c r="KOE1" s="282"/>
      <c r="KOF1" s="282"/>
      <c r="KOG1" s="282"/>
      <c r="KOH1" s="282"/>
      <c r="KOI1" s="282"/>
      <c r="KOJ1" s="282"/>
      <c r="KOK1" s="282"/>
      <c r="KOL1" s="282"/>
      <c r="KOM1" s="282"/>
      <c r="KON1" s="282"/>
      <c r="KOO1" s="282"/>
      <c r="KOP1" s="282"/>
      <c r="KOQ1" s="282"/>
      <c r="KOR1" s="282"/>
      <c r="KOS1" s="282"/>
      <c r="KOT1" s="282"/>
      <c r="KOU1" s="282"/>
      <c r="KOV1" s="282"/>
      <c r="KOW1" s="282"/>
      <c r="KOX1" s="282"/>
      <c r="KOY1" s="282"/>
      <c r="KOZ1" s="282"/>
      <c r="KPA1" s="282"/>
      <c r="KPB1" s="282"/>
      <c r="KPC1" s="282"/>
      <c r="KPD1" s="282"/>
      <c r="KPE1" s="282"/>
      <c r="KPF1" s="282"/>
      <c r="KPG1" s="282"/>
      <c r="KPH1" s="282"/>
      <c r="KPI1" s="282"/>
      <c r="KPJ1" s="282"/>
      <c r="KPK1" s="282"/>
      <c r="KPL1" s="282"/>
      <c r="KPM1" s="282"/>
      <c r="KPN1" s="282"/>
      <c r="KPO1" s="282"/>
      <c r="KPP1" s="282"/>
      <c r="KPQ1" s="282"/>
      <c r="KPR1" s="282"/>
      <c r="KPS1" s="282"/>
      <c r="KPT1" s="282"/>
      <c r="KPU1" s="282"/>
      <c r="KPV1" s="282"/>
      <c r="KPW1" s="282"/>
      <c r="KPX1" s="282"/>
      <c r="KPY1" s="282"/>
      <c r="KPZ1" s="282"/>
      <c r="KQA1" s="282"/>
      <c r="KQB1" s="282"/>
      <c r="KQC1" s="282"/>
      <c r="KQD1" s="282"/>
      <c r="KQE1" s="282"/>
      <c r="KQF1" s="282"/>
      <c r="KQG1" s="282"/>
      <c r="KQH1" s="282"/>
      <c r="KQI1" s="282"/>
      <c r="KQJ1" s="282"/>
      <c r="KQK1" s="282"/>
      <c r="KQL1" s="282"/>
      <c r="KQM1" s="282"/>
      <c r="KQN1" s="282"/>
      <c r="KQO1" s="282"/>
      <c r="KQP1" s="282"/>
      <c r="KQQ1" s="282"/>
      <c r="KQR1" s="282"/>
      <c r="KQS1" s="282"/>
      <c r="KQT1" s="282"/>
      <c r="KQU1" s="282"/>
      <c r="KQV1" s="282"/>
      <c r="KQW1" s="282"/>
      <c r="KQX1" s="282"/>
      <c r="KQY1" s="282"/>
      <c r="KQZ1" s="282"/>
      <c r="KRA1" s="282"/>
      <c r="KRB1" s="282"/>
      <c r="KRC1" s="282"/>
      <c r="KRD1" s="282"/>
      <c r="KRE1" s="282"/>
      <c r="KRF1" s="282"/>
      <c r="KRG1" s="282"/>
      <c r="KRH1" s="282"/>
      <c r="KRI1" s="282"/>
      <c r="KRJ1" s="282"/>
      <c r="KRK1" s="282"/>
      <c r="KRL1" s="282"/>
      <c r="KRM1" s="282"/>
      <c r="KRN1" s="282"/>
      <c r="KRO1" s="282"/>
      <c r="KRP1" s="282"/>
      <c r="KRQ1" s="282"/>
      <c r="KRR1" s="282"/>
      <c r="KRS1" s="282"/>
      <c r="KRT1" s="282"/>
      <c r="KRU1" s="282"/>
      <c r="KRV1" s="282"/>
      <c r="KRW1" s="282"/>
      <c r="KRX1" s="282"/>
      <c r="KRY1" s="282"/>
      <c r="KRZ1" s="282"/>
      <c r="KSA1" s="282"/>
      <c r="KSB1" s="282"/>
      <c r="KSC1" s="282"/>
      <c r="KSD1" s="282"/>
      <c r="KSE1" s="282"/>
      <c r="KSF1" s="282"/>
      <c r="KSG1" s="282"/>
      <c r="KSH1" s="282"/>
      <c r="KSI1" s="282"/>
      <c r="KSJ1" s="282"/>
      <c r="KSK1" s="282"/>
      <c r="KSL1" s="282"/>
      <c r="KSM1" s="282"/>
      <c r="KSN1" s="282"/>
      <c r="KSO1" s="282"/>
      <c r="KSP1" s="282"/>
      <c r="KSQ1" s="282"/>
      <c r="KSR1" s="282"/>
      <c r="KSS1" s="282"/>
      <c r="KST1" s="282"/>
      <c r="KSU1" s="282"/>
      <c r="KSV1" s="282"/>
      <c r="KSW1" s="282"/>
      <c r="KSX1" s="282"/>
      <c r="KSY1" s="282"/>
      <c r="KSZ1" s="282"/>
      <c r="KTA1" s="282"/>
      <c r="KTB1" s="282"/>
      <c r="KTC1" s="282"/>
      <c r="KTD1" s="282"/>
      <c r="KTE1" s="282"/>
      <c r="KTF1" s="282"/>
      <c r="KTG1" s="282"/>
      <c r="KTH1" s="282"/>
      <c r="KTI1" s="282"/>
      <c r="KTJ1" s="282"/>
      <c r="KTK1" s="282"/>
      <c r="KTL1" s="282"/>
      <c r="KTM1" s="282"/>
      <c r="KTN1" s="282"/>
      <c r="KTO1" s="282"/>
      <c r="KTP1" s="282"/>
      <c r="KTQ1" s="282"/>
      <c r="KTR1" s="282"/>
      <c r="KTS1" s="282"/>
      <c r="KTT1" s="282"/>
      <c r="KTU1" s="282"/>
      <c r="KTV1" s="282"/>
      <c r="KTW1" s="282"/>
      <c r="KTX1" s="282"/>
      <c r="KTY1" s="282"/>
      <c r="KTZ1" s="282"/>
      <c r="KUA1" s="282"/>
      <c r="KUB1" s="282"/>
      <c r="KUC1" s="282"/>
      <c r="KUD1" s="282"/>
      <c r="KUE1" s="282"/>
      <c r="KUF1" s="282"/>
      <c r="KUG1" s="282"/>
      <c r="KUH1" s="282"/>
      <c r="KUI1" s="282"/>
      <c r="KUJ1" s="282"/>
      <c r="KUK1" s="282"/>
      <c r="KUL1" s="282"/>
      <c r="KUM1" s="282"/>
      <c r="KUN1" s="282"/>
      <c r="KUO1" s="282"/>
      <c r="KUP1" s="282"/>
      <c r="KUQ1" s="282"/>
      <c r="KUR1" s="282"/>
      <c r="KUS1" s="282"/>
      <c r="KUT1" s="282"/>
      <c r="KUU1" s="282"/>
      <c r="KUV1" s="282"/>
      <c r="KUW1" s="282"/>
      <c r="KUX1" s="282"/>
      <c r="KUY1" s="282"/>
      <c r="KUZ1" s="282"/>
      <c r="KVA1" s="282"/>
      <c r="KVB1" s="282"/>
      <c r="KVC1" s="282"/>
      <c r="KVD1" s="282"/>
      <c r="KVE1" s="282"/>
      <c r="KVF1" s="282"/>
      <c r="KVG1" s="282"/>
      <c r="KVH1" s="282"/>
      <c r="KVI1" s="282"/>
      <c r="KVJ1" s="282"/>
      <c r="KVK1" s="282"/>
      <c r="KVL1" s="282"/>
      <c r="KVM1" s="282"/>
      <c r="KVN1" s="282"/>
      <c r="KVO1" s="282"/>
      <c r="KVP1" s="282"/>
      <c r="KVQ1" s="282"/>
      <c r="KVR1" s="282"/>
      <c r="KVS1" s="282"/>
      <c r="KVT1" s="282"/>
      <c r="KVU1" s="282"/>
      <c r="KVV1" s="282"/>
      <c r="KVW1" s="282"/>
      <c r="KVX1" s="282"/>
      <c r="KVY1" s="282"/>
      <c r="KVZ1" s="282"/>
      <c r="KWA1" s="282"/>
      <c r="KWB1" s="282"/>
      <c r="KWC1" s="282"/>
      <c r="KWD1" s="282"/>
      <c r="KWE1" s="282"/>
      <c r="KWF1" s="282"/>
      <c r="KWG1" s="282"/>
      <c r="KWH1" s="282"/>
      <c r="KWI1" s="282"/>
      <c r="KWJ1" s="282"/>
      <c r="KWK1" s="282"/>
      <c r="KWL1" s="282"/>
      <c r="KWM1" s="282"/>
      <c r="KWN1" s="282"/>
      <c r="KWO1" s="282"/>
      <c r="KWP1" s="282"/>
      <c r="KWQ1" s="282"/>
      <c r="KWR1" s="282"/>
      <c r="KWS1" s="282"/>
      <c r="KWT1" s="282"/>
      <c r="KWU1" s="282"/>
      <c r="KWV1" s="282"/>
      <c r="KWW1" s="282"/>
      <c r="KWX1" s="282"/>
      <c r="KWY1" s="282"/>
      <c r="KWZ1" s="282"/>
      <c r="KXA1" s="282"/>
      <c r="KXB1" s="282"/>
      <c r="KXC1" s="282"/>
      <c r="KXD1" s="282"/>
      <c r="KXE1" s="282"/>
      <c r="KXF1" s="282"/>
      <c r="KXG1" s="282"/>
      <c r="KXH1" s="282"/>
      <c r="KXI1" s="282"/>
      <c r="KXJ1" s="282"/>
      <c r="KXK1" s="282"/>
      <c r="KXL1" s="282"/>
      <c r="KXM1" s="282"/>
      <c r="KXN1" s="282"/>
      <c r="KXO1" s="282"/>
      <c r="KXP1" s="282"/>
      <c r="KXQ1" s="282"/>
      <c r="KXR1" s="282"/>
      <c r="KXS1" s="282"/>
      <c r="KXT1" s="282"/>
      <c r="KXU1" s="282"/>
      <c r="KXV1" s="282"/>
      <c r="KXW1" s="282"/>
      <c r="KXX1" s="282"/>
      <c r="KXY1" s="282"/>
      <c r="KXZ1" s="282"/>
      <c r="KYA1" s="282"/>
      <c r="KYB1" s="282"/>
      <c r="KYC1" s="282"/>
      <c r="KYD1" s="282"/>
      <c r="KYE1" s="282"/>
      <c r="KYF1" s="282"/>
      <c r="KYG1" s="282"/>
      <c r="KYH1" s="282"/>
      <c r="KYI1" s="282"/>
      <c r="KYJ1" s="282"/>
      <c r="KYK1" s="282"/>
      <c r="KYL1" s="282"/>
      <c r="KYM1" s="282"/>
      <c r="KYN1" s="282"/>
      <c r="KYO1" s="282"/>
      <c r="KYP1" s="282"/>
      <c r="KYQ1" s="282"/>
      <c r="KYR1" s="282"/>
      <c r="KYS1" s="282"/>
      <c r="KYT1" s="282"/>
      <c r="KYU1" s="282"/>
      <c r="KYV1" s="282"/>
      <c r="KYW1" s="282"/>
      <c r="KYX1" s="282"/>
      <c r="KYY1" s="282"/>
      <c r="KYZ1" s="282"/>
      <c r="KZA1" s="282"/>
      <c r="KZB1" s="282"/>
      <c r="KZC1" s="282"/>
      <c r="KZD1" s="282"/>
      <c r="KZE1" s="282"/>
      <c r="KZF1" s="282"/>
      <c r="KZG1" s="282"/>
      <c r="KZH1" s="282"/>
      <c r="KZI1" s="282"/>
      <c r="KZJ1" s="282"/>
      <c r="KZK1" s="282"/>
      <c r="KZL1" s="282"/>
      <c r="KZM1" s="282"/>
      <c r="KZN1" s="282"/>
      <c r="KZO1" s="282"/>
      <c r="KZP1" s="282"/>
      <c r="KZQ1" s="282"/>
      <c r="KZR1" s="282"/>
      <c r="KZS1" s="282"/>
      <c r="KZT1" s="282"/>
      <c r="KZU1" s="282"/>
      <c r="KZV1" s="282"/>
      <c r="KZW1" s="282"/>
      <c r="KZX1" s="282"/>
      <c r="KZY1" s="282"/>
      <c r="KZZ1" s="282"/>
      <c r="LAA1" s="282"/>
      <c r="LAB1" s="282"/>
      <c r="LAC1" s="282"/>
      <c r="LAD1" s="282"/>
      <c r="LAE1" s="282"/>
      <c r="LAF1" s="282"/>
      <c r="LAG1" s="282"/>
      <c r="LAH1" s="282"/>
      <c r="LAI1" s="282"/>
      <c r="LAJ1" s="282"/>
      <c r="LAK1" s="282"/>
      <c r="LAL1" s="282"/>
      <c r="LAM1" s="282"/>
      <c r="LAN1" s="282"/>
      <c r="LAO1" s="282"/>
      <c r="LAP1" s="282"/>
      <c r="LAQ1" s="282"/>
      <c r="LAR1" s="282"/>
      <c r="LAS1" s="282"/>
      <c r="LAT1" s="282"/>
      <c r="LAU1" s="282"/>
      <c r="LAV1" s="282"/>
      <c r="LAW1" s="282"/>
      <c r="LAX1" s="282"/>
      <c r="LAY1" s="282"/>
      <c r="LAZ1" s="282"/>
      <c r="LBA1" s="282"/>
      <c r="LBB1" s="282"/>
      <c r="LBC1" s="282"/>
      <c r="LBD1" s="282"/>
      <c r="LBE1" s="282"/>
      <c r="LBF1" s="282"/>
      <c r="LBG1" s="282"/>
      <c r="LBH1" s="282"/>
      <c r="LBI1" s="282"/>
      <c r="LBJ1" s="282"/>
      <c r="LBK1" s="282"/>
      <c r="LBL1" s="282"/>
      <c r="LBM1" s="282"/>
      <c r="LBN1" s="282"/>
      <c r="LBO1" s="282"/>
      <c r="LBP1" s="282"/>
      <c r="LBQ1" s="282"/>
      <c r="LBR1" s="282"/>
      <c r="LBS1" s="282"/>
      <c r="LBT1" s="282"/>
      <c r="LBU1" s="282"/>
      <c r="LBV1" s="282"/>
      <c r="LBW1" s="282"/>
      <c r="LBX1" s="282"/>
      <c r="LBY1" s="282"/>
      <c r="LBZ1" s="282"/>
      <c r="LCA1" s="282"/>
      <c r="LCB1" s="282"/>
      <c r="LCC1" s="282"/>
      <c r="LCD1" s="282"/>
      <c r="LCE1" s="282"/>
      <c r="LCF1" s="282"/>
      <c r="LCG1" s="282"/>
      <c r="LCH1" s="282"/>
      <c r="LCI1" s="282"/>
      <c r="LCJ1" s="282"/>
      <c r="LCK1" s="282"/>
      <c r="LCL1" s="282"/>
      <c r="LCM1" s="282"/>
      <c r="LCN1" s="282"/>
      <c r="LCO1" s="282"/>
      <c r="LCP1" s="282"/>
      <c r="LCQ1" s="282"/>
      <c r="LCR1" s="282"/>
      <c r="LCS1" s="282"/>
      <c r="LCT1" s="282"/>
      <c r="LCU1" s="282"/>
      <c r="LCV1" s="282"/>
      <c r="LCW1" s="282"/>
      <c r="LCX1" s="282"/>
      <c r="LCY1" s="282"/>
      <c r="LCZ1" s="282"/>
      <c r="LDA1" s="282"/>
      <c r="LDB1" s="282"/>
      <c r="LDC1" s="282"/>
      <c r="LDD1" s="282"/>
      <c r="LDE1" s="282"/>
      <c r="LDF1" s="282"/>
      <c r="LDG1" s="282"/>
      <c r="LDH1" s="282"/>
      <c r="LDI1" s="282"/>
      <c r="LDJ1" s="282"/>
      <c r="LDK1" s="282"/>
      <c r="LDL1" s="282"/>
      <c r="LDM1" s="282"/>
      <c r="LDN1" s="282"/>
      <c r="LDO1" s="282"/>
      <c r="LDP1" s="282"/>
      <c r="LDQ1" s="282"/>
      <c r="LDR1" s="282"/>
      <c r="LDS1" s="282"/>
      <c r="LDT1" s="282"/>
      <c r="LDU1" s="282"/>
      <c r="LDV1" s="282"/>
      <c r="LDW1" s="282"/>
      <c r="LDX1" s="282"/>
      <c r="LDY1" s="282"/>
      <c r="LDZ1" s="282"/>
      <c r="LEA1" s="282"/>
      <c r="LEB1" s="282"/>
      <c r="LEC1" s="282"/>
      <c r="LED1" s="282"/>
      <c r="LEE1" s="282"/>
      <c r="LEF1" s="282"/>
      <c r="LEG1" s="282"/>
      <c r="LEH1" s="282"/>
      <c r="LEI1" s="282"/>
      <c r="LEJ1" s="282"/>
      <c r="LEK1" s="282"/>
      <c r="LEL1" s="282"/>
      <c r="LEM1" s="282"/>
      <c r="LEN1" s="282"/>
      <c r="LEO1" s="282"/>
      <c r="LEP1" s="282"/>
      <c r="LEQ1" s="282"/>
      <c r="LER1" s="282"/>
      <c r="LES1" s="282"/>
      <c r="LET1" s="282"/>
      <c r="LEU1" s="282"/>
      <c r="LEV1" s="282"/>
      <c r="LEW1" s="282"/>
      <c r="LEX1" s="282"/>
      <c r="LEY1" s="282"/>
      <c r="LEZ1" s="282"/>
      <c r="LFA1" s="282"/>
      <c r="LFB1" s="282"/>
      <c r="LFC1" s="282"/>
      <c r="LFD1" s="282"/>
      <c r="LFE1" s="282"/>
      <c r="LFF1" s="282"/>
      <c r="LFG1" s="282"/>
      <c r="LFH1" s="282"/>
      <c r="LFI1" s="282"/>
      <c r="LFJ1" s="282"/>
      <c r="LFK1" s="282"/>
      <c r="LFL1" s="282"/>
      <c r="LFM1" s="282"/>
      <c r="LFN1" s="282"/>
      <c r="LFO1" s="282"/>
      <c r="LFP1" s="282"/>
      <c r="LFQ1" s="282"/>
      <c r="LFR1" s="282"/>
      <c r="LFS1" s="282"/>
      <c r="LFT1" s="282"/>
      <c r="LFU1" s="282"/>
      <c r="LFV1" s="282"/>
      <c r="LFW1" s="282"/>
      <c r="LFX1" s="282"/>
      <c r="LFY1" s="282"/>
      <c r="LFZ1" s="282"/>
      <c r="LGA1" s="282"/>
      <c r="LGB1" s="282"/>
      <c r="LGC1" s="282"/>
      <c r="LGD1" s="282"/>
      <c r="LGE1" s="282"/>
      <c r="LGF1" s="282"/>
      <c r="LGG1" s="282"/>
      <c r="LGH1" s="282"/>
      <c r="LGI1" s="282"/>
      <c r="LGJ1" s="282"/>
      <c r="LGK1" s="282"/>
      <c r="LGL1" s="282"/>
      <c r="LGM1" s="282"/>
      <c r="LGN1" s="282"/>
      <c r="LGO1" s="282"/>
      <c r="LGP1" s="282"/>
      <c r="LGQ1" s="282"/>
      <c r="LGR1" s="282"/>
      <c r="LGS1" s="282"/>
      <c r="LGT1" s="282"/>
      <c r="LGU1" s="282"/>
      <c r="LGV1" s="282"/>
      <c r="LGW1" s="282"/>
      <c r="LGX1" s="282"/>
      <c r="LGY1" s="282"/>
      <c r="LGZ1" s="282"/>
      <c r="LHA1" s="282"/>
      <c r="LHB1" s="282"/>
      <c r="LHC1" s="282"/>
      <c r="LHD1" s="282"/>
      <c r="LHE1" s="282"/>
      <c r="LHF1" s="282"/>
      <c r="LHG1" s="282"/>
      <c r="LHH1" s="282"/>
      <c r="LHI1" s="282"/>
      <c r="LHJ1" s="282"/>
      <c r="LHK1" s="282"/>
      <c r="LHL1" s="282"/>
      <c r="LHM1" s="282"/>
      <c r="LHN1" s="282"/>
      <c r="LHO1" s="282"/>
      <c r="LHP1" s="282"/>
      <c r="LHQ1" s="282"/>
      <c r="LHR1" s="282"/>
      <c r="LHS1" s="282"/>
      <c r="LHT1" s="282"/>
      <c r="LHU1" s="282"/>
      <c r="LHV1" s="282"/>
      <c r="LHW1" s="282"/>
      <c r="LHX1" s="282"/>
      <c r="LHY1" s="282"/>
      <c r="LHZ1" s="282"/>
      <c r="LIA1" s="282"/>
      <c r="LIB1" s="282"/>
      <c r="LIC1" s="282"/>
      <c r="LID1" s="282"/>
      <c r="LIE1" s="282"/>
      <c r="LIF1" s="282"/>
      <c r="LIG1" s="282"/>
      <c r="LIH1" s="282"/>
      <c r="LII1" s="282"/>
      <c r="LIJ1" s="282"/>
      <c r="LIK1" s="282"/>
      <c r="LIL1" s="282"/>
      <c r="LIM1" s="282"/>
      <c r="LIN1" s="282"/>
      <c r="LIO1" s="282"/>
      <c r="LIP1" s="282"/>
      <c r="LIQ1" s="282"/>
      <c r="LIR1" s="282"/>
      <c r="LIS1" s="282"/>
      <c r="LIT1" s="282"/>
      <c r="LIU1" s="282"/>
      <c r="LIV1" s="282"/>
      <c r="LIW1" s="282"/>
      <c r="LIX1" s="282"/>
      <c r="LIY1" s="282"/>
      <c r="LIZ1" s="282"/>
      <c r="LJA1" s="282"/>
      <c r="LJB1" s="282"/>
      <c r="LJC1" s="282"/>
      <c r="LJD1" s="282"/>
      <c r="LJE1" s="282"/>
      <c r="LJF1" s="282"/>
      <c r="LJG1" s="282"/>
      <c r="LJH1" s="282"/>
      <c r="LJI1" s="282"/>
      <c r="LJJ1" s="282"/>
      <c r="LJK1" s="282"/>
      <c r="LJL1" s="282"/>
      <c r="LJM1" s="282"/>
      <c r="LJN1" s="282"/>
      <c r="LJO1" s="282"/>
      <c r="LJP1" s="282"/>
      <c r="LJQ1" s="282"/>
      <c r="LJR1" s="282"/>
      <c r="LJS1" s="282"/>
      <c r="LJT1" s="282"/>
      <c r="LJU1" s="282"/>
      <c r="LJV1" s="282"/>
      <c r="LJW1" s="282"/>
      <c r="LJX1" s="282"/>
      <c r="LJY1" s="282"/>
      <c r="LJZ1" s="282"/>
      <c r="LKA1" s="282"/>
      <c r="LKB1" s="282"/>
      <c r="LKC1" s="282"/>
      <c r="LKD1" s="282"/>
      <c r="LKE1" s="282"/>
      <c r="LKF1" s="282"/>
      <c r="LKG1" s="282"/>
      <c r="LKH1" s="282"/>
      <c r="LKI1" s="282"/>
      <c r="LKJ1" s="282"/>
      <c r="LKK1" s="282"/>
      <c r="LKL1" s="282"/>
      <c r="LKM1" s="282"/>
      <c r="LKN1" s="282"/>
      <c r="LKO1" s="282"/>
      <c r="LKP1" s="282"/>
      <c r="LKQ1" s="282"/>
      <c r="LKR1" s="282"/>
      <c r="LKS1" s="282"/>
      <c r="LKT1" s="282"/>
      <c r="LKU1" s="282"/>
      <c r="LKV1" s="282"/>
      <c r="LKW1" s="282"/>
      <c r="LKX1" s="282"/>
      <c r="LKY1" s="282"/>
      <c r="LKZ1" s="282"/>
      <c r="LLA1" s="282"/>
      <c r="LLB1" s="282"/>
      <c r="LLC1" s="282"/>
      <c r="LLD1" s="282"/>
      <c r="LLE1" s="282"/>
      <c r="LLF1" s="282"/>
      <c r="LLG1" s="282"/>
      <c r="LLH1" s="282"/>
      <c r="LLI1" s="282"/>
      <c r="LLJ1" s="282"/>
      <c r="LLK1" s="282"/>
      <c r="LLL1" s="282"/>
      <c r="LLM1" s="282"/>
      <c r="LLN1" s="282"/>
      <c r="LLO1" s="282"/>
      <c r="LLP1" s="282"/>
      <c r="LLQ1" s="282"/>
      <c r="LLR1" s="282"/>
      <c r="LLS1" s="282"/>
      <c r="LLT1" s="282"/>
      <c r="LLU1" s="282"/>
      <c r="LLV1" s="282"/>
      <c r="LLW1" s="282"/>
      <c r="LLX1" s="282"/>
      <c r="LLY1" s="282"/>
      <c r="LLZ1" s="282"/>
      <c r="LMA1" s="282"/>
      <c r="LMB1" s="282"/>
      <c r="LMC1" s="282"/>
      <c r="LMD1" s="282"/>
      <c r="LME1" s="282"/>
      <c r="LMF1" s="282"/>
      <c r="LMG1" s="282"/>
      <c r="LMH1" s="282"/>
      <c r="LMI1" s="282"/>
      <c r="LMJ1" s="282"/>
      <c r="LMK1" s="282"/>
      <c r="LML1" s="282"/>
      <c r="LMM1" s="282"/>
      <c r="LMN1" s="282"/>
      <c r="LMO1" s="282"/>
      <c r="LMP1" s="282"/>
      <c r="LMQ1" s="282"/>
      <c r="LMR1" s="282"/>
      <c r="LMS1" s="282"/>
      <c r="LMT1" s="282"/>
      <c r="LMU1" s="282"/>
      <c r="LMV1" s="282"/>
      <c r="LMW1" s="282"/>
      <c r="LMX1" s="282"/>
      <c r="LMY1" s="282"/>
      <c r="LMZ1" s="282"/>
      <c r="LNA1" s="282"/>
      <c r="LNB1" s="282"/>
      <c r="LNC1" s="282"/>
      <c r="LND1" s="282"/>
      <c r="LNE1" s="282"/>
      <c r="LNF1" s="282"/>
      <c r="LNG1" s="282"/>
      <c r="LNH1" s="282"/>
      <c r="LNI1" s="282"/>
      <c r="LNJ1" s="282"/>
      <c r="LNK1" s="282"/>
      <c r="LNL1" s="282"/>
      <c r="LNM1" s="282"/>
      <c r="LNN1" s="282"/>
      <c r="LNO1" s="282"/>
      <c r="LNP1" s="282"/>
      <c r="LNQ1" s="282"/>
      <c r="LNR1" s="282"/>
      <c r="LNS1" s="282"/>
      <c r="LNT1" s="282"/>
      <c r="LNU1" s="282"/>
      <c r="LNV1" s="282"/>
      <c r="LNW1" s="282"/>
      <c r="LNX1" s="282"/>
      <c r="LNY1" s="282"/>
      <c r="LNZ1" s="282"/>
      <c r="LOA1" s="282"/>
      <c r="LOB1" s="282"/>
      <c r="LOC1" s="282"/>
      <c r="LOD1" s="282"/>
      <c r="LOE1" s="282"/>
      <c r="LOF1" s="282"/>
      <c r="LOG1" s="282"/>
      <c r="LOH1" s="282"/>
      <c r="LOI1" s="282"/>
      <c r="LOJ1" s="282"/>
      <c r="LOK1" s="282"/>
      <c r="LOL1" s="282"/>
      <c r="LOM1" s="282"/>
      <c r="LON1" s="282"/>
      <c r="LOO1" s="282"/>
      <c r="LOP1" s="282"/>
      <c r="LOQ1" s="282"/>
      <c r="LOR1" s="282"/>
      <c r="LOS1" s="282"/>
      <c r="LOT1" s="282"/>
      <c r="LOU1" s="282"/>
      <c r="LOV1" s="282"/>
      <c r="LOW1" s="282"/>
      <c r="LOX1" s="282"/>
      <c r="LOY1" s="282"/>
      <c r="LOZ1" s="282"/>
      <c r="LPA1" s="282"/>
      <c r="LPB1" s="282"/>
      <c r="LPC1" s="282"/>
      <c r="LPD1" s="282"/>
      <c r="LPE1" s="282"/>
      <c r="LPF1" s="282"/>
      <c r="LPG1" s="282"/>
      <c r="LPH1" s="282"/>
      <c r="LPI1" s="282"/>
      <c r="LPJ1" s="282"/>
      <c r="LPK1" s="282"/>
      <c r="LPL1" s="282"/>
      <c r="LPM1" s="282"/>
      <c r="LPN1" s="282"/>
      <c r="LPO1" s="282"/>
      <c r="LPP1" s="282"/>
      <c r="LPQ1" s="282"/>
      <c r="LPR1" s="282"/>
      <c r="LPS1" s="282"/>
      <c r="LPT1" s="282"/>
      <c r="LPU1" s="282"/>
      <c r="LPV1" s="282"/>
      <c r="LPW1" s="282"/>
      <c r="LPX1" s="282"/>
      <c r="LPY1" s="282"/>
      <c r="LPZ1" s="282"/>
      <c r="LQA1" s="282"/>
      <c r="LQB1" s="282"/>
      <c r="LQC1" s="282"/>
      <c r="LQD1" s="282"/>
      <c r="LQE1" s="282"/>
      <c r="LQF1" s="282"/>
      <c r="LQG1" s="282"/>
      <c r="LQH1" s="282"/>
      <c r="LQI1" s="282"/>
      <c r="LQJ1" s="282"/>
      <c r="LQK1" s="282"/>
      <c r="LQL1" s="282"/>
      <c r="LQM1" s="282"/>
      <c r="LQN1" s="282"/>
      <c r="LQO1" s="282"/>
      <c r="LQP1" s="282"/>
      <c r="LQQ1" s="282"/>
      <c r="LQR1" s="282"/>
      <c r="LQS1" s="282"/>
      <c r="LQT1" s="282"/>
      <c r="LQU1" s="282"/>
      <c r="LQV1" s="282"/>
      <c r="LQW1" s="282"/>
      <c r="LQX1" s="282"/>
      <c r="LQY1" s="282"/>
      <c r="LQZ1" s="282"/>
      <c r="LRA1" s="282"/>
      <c r="LRB1" s="282"/>
      <c r="LRC1" s="282"/>
      <c r="LRD1" s="282"/>
      <c r="LRE1" s="282"/>
      <c r="LRF1" s="282"/>
      <c r="LRG1" s="282"/>
      <c r="LRH1" s="282"/>
      <c r="LRI1" s="282"/>
      <c r="LRJ1" s="282"/>
      <c r="LRK1" s="282"/>
      <c r="LRL1" s="282"/>
      <c r="LRM1" s="282"/>
      <c r="LRN1" s="282"/>
      <c r="LRO1" s="282"/>
      <c r="LRP1" s="282"/>
      <c r="LRQ1" s="282"/>
      <c r="LRR1" s="282"/>
      <c r="LRS1" s="282"/>
      <c r="LRT1" s="282"/>
      <c r="LRU1" s="282"/>
      <c r="LRV1" s="282"/>
      <c r="LRW1" s="282"/>
      <c r="LRX1" s="282"/>
      <c r="LRY1" s="282"/>
      <c r="LRZ1" s="282"/>
      <c r="LSA1" s="282"/>
      <c r="LSB1" s="282"/>
      <c r="LSC1" s="282"/>
      <c r="LSD1" s="282"/>
      <c r="LSE1" s="282"/>
      <c r="LSF1" s="282"/>
      <c r="LSG1" s="282"/>
      <c r="LSH1" s="282"/>
      <c r="LSI1" s="282"/>
      <c r="LSJ1" s="282"/>
      <c r="LSK1" s="282"/>
      <c r="LSL1" s="282"/>
      <c r="LSM1" s="282"/>
      <c r="LSN1" s="282"/>
      <c r="LSO1" s="282"/>
      <c r="LSP1" s="282"/>
      <c r="LSQ1" s="282"/>
      <c r="LSR1" s="282"/>
      <c r="LSS1" s="282"/>
      <c r="LST1" s="282"/>
      <c r="LSU1" s="282"/>
      <c r="LSV1" s="282"/>
      <c r="LSW1" s="282"/>
      <c r="LSX1" s="282"/>
      <c r="LSY1" s="282"/>
      <c r="LSZ1" s="282"/>
      <c r="LTA1" s="282"/>
      <c r="LTB1" s="282"/>
      <c r="LTC1" s="282"/>
      <c r="LTD1" s="282"/>
      <c r="LTE1" s="282"/>
      <c r="LTF1" s="282"/>
      <c r="LTG1" s="282"/>
      <c r="LTH1" s="282"/>
      <c r="LTI1" s="282"/>
      <c r="LTJ1" s="282"/>
      <c r="LTK1" s="282"/>
      <c r="LTL1" s="282"/>
      <c r="LTM1" s="282"/>
      <c r="LTN1" s="282"/>
      <c r="LTO1" s="282"/>
      <c r="LTP1" s="282"/>
      <c r="LTQ1" s="282"/>
      <c r="LTR1" s="282"/>
      <c r="LTS1" s="282"/>
      <c r="LTT1" s="282"/>
      <c r="LTU1" s="282"/>
      <c r="LTV1" s="282"/>
      <c r="LTW1" s="282"/>
      <c r="LTX1" s="282"/>
      <c r="LTY1" s="282"/>
      <c r="LTZ1" s="282"/>
      <c r="LUA1" s="282"/>
      <c r="LUB1" s="282"/>
      <c r="LUC1" s="282"/>
      <c r="LUD1" s="282"/>
      <c r="LUE1" s="282"/>
      <c r="LUF1" s="282"/>
      <c r="LUG1" s="282"/>
      <c r="LUH1" s="282"/>
      <c r="LUI1" s="282"/>
      <c r="LUJ1" s="282"/>
      <c r="LUK1" s="282"/>
      <c r="LUL1" s="282"/>
      <c r="LUM1" s="282"/>
      <c r="LUN1" s="282"/>
      <c r="LUO1" s="282"/>
      <c r="LUP1" s="282"/>
      <c r="LUQ1" s="282"/>
      <c r="LUR1" s="282"/>
      <c r="LUS1" s="282"/>
      <c r="LUT1" s="282"/>
      <c r="LUU1" s="282"/>
      <c r="LUV1" s="282"/>
      <c r="LUW1" s="282"/>
      <c r="LUX1" s="282"/>
      <c r="LUY1" s="282"/>
      <c r="LUZ1" s="282"/>
      <c r="LVA1" s="282"/>
      <c r="LVB1" s="282"/>
      <c r="LVC1" s="282"/>
      <c r="LVD1" s="282"/>
      <c r="LVE1" s="282"/>
      <c r="LVF1" s="282"/>
      <c r="LVG1" s="282"/>
      <c r="LVH1" s="282"/>
      <c r="LVI1" s="282"/>
      <c r="LVJ1" s="282"/>
      <c r="LVK1" s="282"/>
      <c r="LVL1" s="282"/>
      <c r="LVM1" s="282"/>
      <c r="LVN1" s="282"/>
      <c r="LVO1" s="282"/>
      <c r="LVP1" s="282"/>
      <c r="LVQ1" s="282"/>
      <c r="LVR1" s="282"/>
      <c r="LVS1" s="282"/>
      <c r="LVT1" s="282"/>
      <c r="LVU1" s="282"/>
      <c r="LVV1" s="282"/>
      <c r="LVW1" s="282"/>
      <c r="LVX1" s="282"/>
      <c r="LVY1" s="282"/>
      <c r="LVZ1" s="282"/>
      <c r="LWA1" s="282"/>
      <c r="LWB1" s="282"/>
      <c r="LWC1" s="282"/>
      <c r="LWD1" s="282"/>
      <c r="LWE1" s="282"/>
      <c r="LWF1" s="282"/>
      <c r="LWG1" s="282"/>
      <c r="LWH1" s="282"/>
      <c r="LWI1" s="282"/>
      <c r="LWJ1" s="282"/>
      <c r="LWK1" s="282"/>
      <c r="LWL1" s="282"/>
      <c r="LWM1" s="282"/>
      <c r="LWN1" s="282"/>
      <c r="LWO1" s="282"/>
      <c r="LWP1" s="282"/>
      <c r="LWQ1" s="282"/>
      <c r="LWR1" s="282"/>
      <c r="LWS1" s="282"/>
      <c r="LWT1" s="282"/>
      <c r="LWU1" s="282"/>
      <c r="LWV1" s="282"/>
      <c r="LWW1" s="282"/>
      <c r="LWX1" s="282"/>
      <c r="LWY1" s="282"/>
      <c r="LWZ1" s="282"/>
      <c r="LXA1" s="282"/>
      <c r="LXB1" s="282"/>
      <c r="LXC1" s="282"/>
      <c r="LXD1" s="282"/>
      <c r="LXE1" s="282"/>
      <c r="LXF1" s="282"/>
      <c r="LXG1" s="282"/>
      <c r="LXH1" s="282"/>
      <c r="LXI1" s="282"/>
      <c r="LXJ1" s="282"/>
      <c r="LXK1" s="282"/>
      <c r="LXL1" s="282"/>
      <c r="LXM1" s="282"/>
      <c r="LXN1" s="282"/>
      <c r="LXO1" s="282"/>
      <c r="LXP1" s="282"/>
      <c r="LXQ1" s="282"/>
      <c r="LXR1" s="282"/>
      <c r="LXS1" s="282"/>
      <c r="LXT1" s="282"/>
      <c r="LXU1" s="282"/>
      <c r="LXV1" s="282"/>
      <c r="LXW1" s="282"/>
      <c r="LXX1" s="282"/>
      <c r="LXY1" s="282"/>
      <c r="LXZ1" s="282"/>
      <c r="LYA1" s="282"/>
      <c r="LYB1" s="282"/>
      <c r="LYC1" s="282"/>
      <c r="LYD1" s="282"/>
      <c r="LYE1" s="282"/>
      <c r="LYF1" s="282"/>
      <c r="LYG1" s="282"/>
      <c r="LYH1" s="282"/>
      <c r="LYI1" s="282"/>
      <c r="LYJ1" s="282"/>
      <c r="LYK1" s="282"/>
      <c r="LYL1" s="282"/>
      <c r="LYM1" s="282"/>
      <c r="LYN1" s="282"/>
      <c r="LYO1" s="282"/>
      <c r="LYP1" s="282"/>
      <c r="LYQ1" s="282"/>
      <c r="LYR1" s="282"/>
      <c r="LYS1" s="282"/>
      <c r="LYT1" s="282"/>
      <c r="LYU1" s="282"/>
      <c r="LYV1" s="282"/>
      <c r="LYW1" s="282"/>
      <c r="LYX1" s="282"/>
      <c r="LYY1" s="282"/>
      <c r="LYZ1" s="282"/>
      <c r="LZA1" s="282"/>
      <c r="LZB1" s="282"/>
      <c r="LZC1" s="282"/>
      <c r="LZD1" s="282"/>
      <c r="LZE1" s="282"/>
      <c r="LZF1" s="282"/>
      <c r="LZG1" s="282"/>
      <c r="LZH1" s="282"/>
      <c r="LZI1" s="282"/>
      <c r="LZJ1" s="282"/>
      <c r="LZK1" s="282"/>
      <c r="LZL1" s="282"/>
      <c r="LZM1" s="282"/>
      <c r="LZN1" s="282"/>
      <c r="LZO1" s="282"/>
      <c r="LZP1" s="282"/>
      <c r="LZQ1" s="282"/>
      <c r="LZR1" s="282"/>
      <c r="LZS1" s="282"/>
      <c r="LZT1" s="282"/>
      <c r="LZU1" s="282"/>
      <c r="LZV1" s="282"/>
      <c r="LZW1" s="282"/>
      <c r="LZX1" s="282"/>
      <c r="LZY1" s="282"/>
      <c r="LZZ1" s="282"/>
      <c r="MAA1" s="282"/>
      <c r="MAB1" s="282"/>
      <c r="MAC1" s="282"/>
      <c r="MAD1" s="282"/>
      <c r="MAE1" s="282"/>
      <c r="MAF1" s="282"/>
      <c r="MAG1" s="282"/>
      <c r="MAH1" s="282"/>
      <c r="MAI1" s="282"/>
      <c r="MAJ1" s="282"/>
      <c r="MAK1" s="282"/>
      <c r="MAL1" s="282"/>
      <c r="MAM1" s="282"/>
      <c r="MAN1" s="282"/>
      <c r="MAO1" s="282"/>
      <c r="MAP1" s="282"/>
      <c r="MAQ1" s="282"/>
      <c r="MAR1" s="282"/>
      <c r="MAS1" s="282"/>
      <c r="MAT1" s="282"/>
      <c r="MAU1" s="282"/>
      <c r="MAV1" s="282"/>
      <c r="MAW1" s="282"/>
      <c r="MAX1" s="282"/>
      <c r="MAY1" s="282"/>
      <c r="MAZ1" s="282"/>
      <c r="MBA1" s="282"/>
      <c r="MBB1" s="282"/>
      <c r="MBC1" s="282"/>
      <c r="MBD1" s="282"/>
      <c r="MBE1" s="282"/>
      <c r="MBF1" s="282"/>
      <c r="MBG1" s="282"/>
      <c r="MBH1" s="282"/>
      <c r="MBI1" s="282"/>
      <c r="MBJ1" s="282"/>
      <c r="MBK1" s="282"/>
      <c r="MBL1" s="282"/>
      <c r="MBM1" s="282"/>
      <c r="MBN1" s="282"/>
      <c r="MBO1" s="282"/>
      <c r="MBP1" s="282"/>
      <c r="MBQ1" s="282"/>
      <c r="MBR1" s="282"/>
      <c r="MBS1" s="282"/>
      <c r="MBT1" s="282"/>
      <c r="MBU1" s="282"/>
      <c r="MBV1" s="282"/>
      <c r="MBW1" s="282"/>
      <c r="MBX1" s="282"/>
      <c r="MBY1" s="282"/>
      <c r="MBZ1" s="282"/>
      <c r="MCA1" s="282"/>
      <c r="MCB1" s="282"/>
      <c r="MCC1" s="282"/>
      <c r="MCD1" s="282"/>
      <c r="MCE1" s="282"/>
      <c r="MCF1" s="282"/>
      <c r="MCG1" s="282"/>
      <c r="MCH1" s="282"/>
      <c r="MCI1" s="282"/>
      <c r="MCJ1" s="282"/>
      <c r="MCK1" s="282"/>
      <c r="MCL1" s="282"/>
      <c r="MCM1" s="282"/>
      <c r="MCN1" s="282"/>
      <c r="MCO1" s="282"/>
      <c r="MCP1" s="282"/>
      <c r="MCQ1" s="282"/>
      <c r="MCR1" s="282"/>
      <c r="MCS1" s="282"/>
      <c r="MCT1" s="282"/>
      <c r="MCU1" s="282"/>
      <c r="MCV1" s="282"/>
      <c r="MCW1" s="282"/>
      <c r="MCX1" s="282"/>
      <c r="MCY1" s="282"/>
      <c r="MCZ1" s="282"/>
      <c r="MDA1" s="282"/>
      <c r="MDB1" s="282"/>
      <c r="MDC1" s="282"/>
      <c r="MDD1" s="282"/>
      <c r="MDE1" s="282"/>
      <c r="MDF1" s="282"/>
      <c r="MDG1" s="282"/>
      <c r="MDH1" s="282"/>
      <c r="MDI1" s="282"/>
      <c r="MDJ1" s="282"/>
      <c r="MDK1" s="282"/>
      <c r="MDL1" s="282"/>
      <c r="MDM1" s="282"/>
      <c r="MDN1" s="282"/>
      <c r="MDO1" s="282"/>
      <c r="MDP1" s="282"/>
      <c r="MDQ1" s="282"/>
      <c r="MDR1" s="282"/>
      <c r="MDS1" s="282"/>
      <c r="MDT1" s="282"/>
      <c r="MDU1" s="282"/>
      <c r="MDV1" s="282"/>
      <c r="MDW1" s="282"/>
      <c r="MDX1" s="282"/>
      <c r="MDY1" s="282"/>
      <c r="MDZ1" s="282"/>
      <c r="MEA1" s="282"/>
      <c r="MEB1" s="282"/>
      <c r="MEC1" s="282"/>
      <c r="MED1" s="282"/>
      <c r="MEE1" s="282"/>
      <c r="MEF1" s="282"/>
      <c r="MEG1" s="282"/>
      <c r="MEH1" s="282"/>
      <c r="MEI1" s="282"/>
      <c r="MEJ1" s="282"/>
      <c r="MEK1" s="282"/>
      <c r="MEL1" s="282"/>
      <c r="MEM1" s="282"/>
      <c r="MEN1" s="282"/>
      <c r="MEO1" s="282"/>
      <c r="MEP1" s="282"/>
      <c r="MEQ1" s="282"/>
      <c r="MER1" s="282"/>
      <c r="MES1" s="282"/>
      <c r="MET1" s="282"/>
      <c r="MEU1" s="282"/>
      <c r="MEV1" s="282"/>
      <c r="MEW1" s="282"/>
      <c r="MEX1" s="282"/>
      <c r="MEY1" s="282"/>
      <c r="MEZ1" s="282"/>
      <c r="MFA1" s="282"/>
      <c r="MFB1" s="282"/>
      <c r="MFC1" s="282"/>
      <c r="MFD1" s="282"/>
      <c r="MFE1" s="282"/>
      <c r="MFF1" s="282"/>
      <c r="MFG1" s="282"/>
      <c r="MFH1" s="282"/>
      <c r="MFI1" s="282"/>
      <c r="MFJ1" s="282"/>
      <c r="MFK1" s="282"/>
      <c r="MFL1" s="282"/>
      <c r="MFM1" s="282"/>
      <c r="MFN1" s="282"/>
      <c r="MFO1" s="282"/>
      <c r="MFP1" s="282"/>
      <c r="MFQ1" s="282"/>
      <c r="MFR1" s="282"/>
      <c r="MFS1" s="282"/>
      <c r="MFT1" s="282"/>
      <c r="MFU1" s="282"/>
      <c r="MFV1" s="282"/>
      <c r="MFW1" s="282"/>
      <c r="MFX1" s="282"/>
      <c r="MFY1" s="282"/>
      <c r="MFZ1" s="282"/>
      <c r="MGA1" s="282"/>
      <c r="MGB1" s="282"/>
      <c r="MGC1" s="282"/>
      <c r="MGD1" s="282"/>
      <c r="MGE1" s="282"/>
      <c r="MGF1" s="282"/>
      <c r="MGG1" s="282"/>
      <c r="MGH1" s="282"/>
      <c r="MGI1" s="282"/>
      <c r="MGJ1" s="282"/>
      <c r="MGK1" s="282"/>
      <c r="MGL1" s="282"/>
      <c r="MGM1" s="282"/>
      <c r="MGN1" s="282"/>
      <c r="MGO1" s="282"/>
      <c r="MGP1" s="282"/>
      <c r="MGQ1" s="282"/>
      <c r="MGR1" s="282"/>
      <c r="MGS1" s="282"/>
      <c r="MGT1" s="282"/>
      <c r="MGU1" s="282"/>
      <c r="MGV1" s="282"/>
      <c r="MGW1" s="282"/>
      <c r="MGX1" s="282"/>
      <c r="MGY1" s="282"/>
      <c r="MGZ1" s="282"/>
      <c r="MHA1" s="282"/>
      <c r="MHB1" s="282"/>
      <c r="MHC1" s="282"/>
      <c r="MHD1" s="282"/>
      <c r="MHE1" s="282"/>
      <c r="MHF1" s="282"/>
      <c r="MHG1" s="282"/>
      <c r="MHH1" s="282"/>
      <c r="MHI1" s="282"/>
      <c r="MHJ1" s="282"/>
      <c r="MHK1" s="282"/>
      <c r="MHL1" s="282"/>
      <c r="MHM1" s="282"/>
      <c r="MHN1" s="282"/>
      <c r="MHO1" s="282"/>
      <c r="MHP1" s="282"/>
      <c r="MHQ1" s="282"/>
      <c r="MHR1" s="282"/>
      <c r="MHS1" s="282"/>
      <c r="MHT1" s="282"/>
      <c r="MHU1" s="282"/>
      <c r="MHV1" s="282"/>
      <c r="MHW1" s="282"/>
      <c r="MHX1" s="282"/>
      <c r="MHY1" s="282"/>
      <c r="MHZ1" s="282"/>
      <c r="MIA1" s="282"/>
      <c r="MIB1" s="282"/>
      <c r="MIC1" s="282"/>
      <c r="MID1" s="282"/>
      <c r="MIE1" s="282"/>
      <c r="MIF1" s="282"/>
      <c r="MIG1" s="282"/>
      <c r="MIH1" s="282"/>
      <c r="MII1" s="282"/>
      <c r="MIJ1" s="282"/>
      <c r="MIK1" s="282"/>
      <c r="MIL1" s="282"/>
      <c r="MIM1" s="282"/>
      <c r="MIN1" s="282"/>
      <c r="MIO1" s="282"/>
      <c r="MIP1" s="282"/>
      <c r="MIQ1" s="282"/>
      <c r="MIR1" s="282"/>
      <c r="MIS1" s="282"/>
      <c r="MIT1" s="282"/>
      <c r="MIU1" s="282"/>
      <c r="MIV1" s="282"/>
      <c r="MIW1" s="282"/>
      <c r="MIX1" s="282"/>
      <c r="MIY1" s="282"/>
      <c r="MIZ1" s="282"/>
      <c r="MJA1" s="282"/>
      <c r="MJB1" s="282"/>
      <c r="MJC1" s="282"/>
      <c r="MJD1" s="282"/>
      <c r="MJE1" s="282"/>
      <c r="MJF1" s="282"/>
      <c r="MJG1" s="282"/>
      <c r="MJH1" s="282"/>
      <c r="MJI1" s="282"/>
      <c r="MJJ1" s="282"/>
      <c r="MJK1" s="282"/>
      <c r="MJL1" s="282"/>
      <c r="MJM1" s="282"/>
      <c r="MJN1" s="282"/>
      <c r="MJO1" s="282"/>
      <c r="MJP1" s="282"/>
      <c r="MJQ1" s="282"/>
      <c r="MJR1" s="282"/>
      <c r="MJS1" s="282"/>
      <c r="MJT1" s="282"/>
      <c r="MJU1" s="282"/>
      <c r="MJV1" s="282"/>
      <c r="MJW1" s="282"/>
      <c r="MJX1" s="282"/>
      <c r="MJY1" s="282"/>
      <c r="MJZ1" s="282"/>
      <c r="MKA1" s="282"/>
      <c r="MKB1" s="282"/>
      <c r="MKC1" s="282"/>
      <c r="MKD1" s="282"/>
      <c r="MKE1" s="282"/>
      <c r="MKF1" s="282"/>
      <c r="MKG1" s="282"/>
      <c r="MKH1" s="282"/>
      <c r="MKI1" s="282"/>
      <c r="MKJ1" s="282"/>
      <c r="MKK1" s="282"/>
      <c r="MKL1" s="282"/>
      <c r="MKM1" s="282"/>
      <c r="MKN1" s="282"/>
      <c r="MKO1" s="282"/>
      <c r="MKP1" s="282"/>
      <c r="MKQ1" s="282"/>
      <c r="MKR1" s="282"/>
      <c r="MKS1" s="282"/>
      <c r="MKT1" s="282"/>
      <c r="MKU1" s="282"/>
      <c r="MKV1" s="282"/>
      <c r="MKW1" s="282"/>
      <c r="MKX1" s="282"/>
      <c r="MKY1" s="282"/>
      <c r="MKZ1" s="282"/>
      <c r="MLA1" s="282"/>
      <c r="MLB1" s="282"/>
      <c r="MLC1" s="282"/>
      <c r="MLD1" s="282"/>
      <c r="MLE1" s="282"/>
      <c r="MLF1" s="282"/>
      <c r="MLG1" s="282"/>
      <c r="MLH1" s="282"/>
      <c r="MLI1" s="282"/>
      <c r="MLJ1" s="282"/>
      <c r="MLK1" s="282"/>
      <c r="MLL1" s="282"/>
      <c r="MLM1" s="282"/>
      <c r="MLN1" s="282"/>
      <c r="MLO1" s="282"/>
      <c r="MLP1" s="282"/>
      <c r="MLQ1" s="282"/>
      <c r="MLR1" s="282"/>
      <c r="MLS1" s="282"/>
      <c r="MLT1" s="282"/>
      <c r="MLU1" s="282"/>
      <c r="MLV1" s="282"/>
      <c r="MLW1" s="282"/>
      <c r="MLX1" s="282"/>
      <c r="MLY1" s="282"/>
      <c r="MLZ1" s="282"/>
      <c r="MMA1" s="282"/>
      <c r="MMB1" s="282"/>
      <c r="MMC1" s="282"/>
      <c r="MMD1" s="282"/>
      <c r="MME1" s="282"/>
      <c r="MMF1" s="282"/>
      <c r="MMG1" s="282"/>
      <c r="MMH1" s="282"/>
      <c r="MMI1" s="282"/>
      <c r="MMJ1" s="282"/>
      <c r="MMK1" s="282"/>
      <c r="MML1" s="282"/>
      <c r="MMM1" s="282"/>
      <c r="MMN1" s="282"/>
      <c r="MMO1" s="282"/>
      <c r="MMP1" s="282"/>
      <c r="MMQ1" s="282"/>
      <c r="MMR1" s="282"/>
      <c r="MMS1" s="282"/>
      <c r="MMT1" s="282"/>
      <c r="MMU1" s="282"/>
      <c r="MMV1" s="282"/>
      <c r="MMW1" s="282"/>
      <c r="MMX1" s="282"/>
      <c r="MMY1" s="282"/>
      <c r="MMZ1" s="282"/>
      <c r="MNA1" s="282"/>
      <c r="MNB1" s="282"/>
      <c r="MNC1" s="282"/>
      <c r="MND1" s="282"/>
      <c r="MNE1" s="282"/>
      <c r="MNF1" s="282"/>
      <c r="MNG1" s="282"/>
      <c r="MNH1" s="282"/>
      <c r="MNI1" s="282"/>
      <c r="MNJ1" s="282"/>
      <c r="MNK1" s="282"/>
      <c r="MNL1" s="282"/>
      <c r="MNM1" s="282"/>
      <c r="MNN1" s="282"/>
      <c r="MNO1" s="282"/>
      <c r="MNP1" s="282"/>
      <c r="MNQ1" s="282"/>
      <c r="MNR1" s="282"/>
      <c r="MNS1" s="282"/>
      <c r="MNT1" s="282"/>
      <c r="MNU1" s="282"/>
      <c r="MNV1" s="282"/>
      <c r="MNW1" s="282"/>
      <c r="MNX1" s="282"/>
      <c r="MNY1" s="282"/>
      <c r="MNZ1" s="282"/>
      <c r="MOA1" s="282"/>
      <c r="MOB1" s="282"/>
      <c r="MOC1" s="282"/>
      <c r="MOD1" s="282"/>
      <c r="MOE1" s="282"/>
      <c r="MOF1" s="282"/>
      <c r="MOG1" s="282"/>
      <c r="MOH1" s="282"/>
      <c r="MOI1" s="282"/>
      <c r="MOJ1" s="282"/>
      <c r="MOK1" s="282"/>
      <c r="MOL1" s="282"/>
      <c r="MOM1" s="282"/>
      <c r="MON1" s="282"/>
      <c r="MOO1" s="282"/>
      <c r="MOP1" s="282"/>
      <c r="MOQ1" s="282"/>
      <c r="MOR1" s="282"/>
      <c r="MOS1" s="282"/>
      <c r="MOT1" s="282"/>
      <c r="MOU1" s="282"/>
      <c r="MOV1" s="282"/>
      <c r="MOW1" s="282"/>
      <c r="MOX1" s="282"/>
      <c r="MOY1" s="282"/>
      <c r="MOZ1" s="282"/>
      <c r="MPA1" s="282"/>
      <c r="MPB1" s="282"/>
      <c r="MPC1" s="282"/>
      <c r="MPD1" s="282"/>
      <c r="MPE1" s="282"/>
      <c r="MPF1" s="282"/>
      <c r="MPG1" s="282"/>
      <c r="MPH1" s="282"/>
      <c r="MPI1" s="282"/>
      <c r="MPJ1" s="282"/>
      <c r="MPK1" s="282"/>
      <c r="MPL1" s="282"/>
      <c r="MPM1" s="282"/>
      <c r="MPN1" s="282"/>
      <c r="MPO1" s="282"/>
      <c r="MPP1" s="282"/>
      <c r="MPQ1" s="282"/>
      <c r="MPR1" s="282"/>
      <c r="MPS1" s="282"/>
      <c r="MPT1" s="282"/>
      <c r="MPU1" s="282"/>
      <c r="MPV1" s="282"/>
      <c r="MPW1" s="282"/>
      <c r="MPX1" s="282"/>
      <c r="MPY1" s="282"/>
      <c r="MPZ1" s="282"/>
      <c r="MQA1" s="282"/>
      <c r="MQB1" s="282"/>
      <c r="MQC1" s="282"/>
      <c r="MQD1" s="282"/>
      <c r="MQE1" s="282"/>
      <c r="MQF1" s="282"/>
      <c r="MQG1" s="282"/>
      <c r="MQH1" s="282"/>
      <c r="MQI1" s="282"/>
      <c r="MQJ1" s="282"/>
      <c r="MQK1" s="282"/>
      <c r="MQL1" s="282"/>
      <c r="MQM1" s="282"/>
      <c r="MQN1" s="282"/>
      <c r="MQO1" s="282"/>
      <c r="MQP1" s="282"/>
      <c r="MQQ1" s="282"/>
      <c r="MQR1" s="282"/>
      <c r="MQS1" s="282"/>
      <c r="MQT1" s="282"/>
      <c r="MQU1" s="282"/>
      <c r="MQV1" s="282"/>
      <c r="MQW1" s="282"/>
      <c r="MQX1" s="282"/>
      <c r="MQY1" s="282"/>
      <c r="MQZ1" s="282"/>
      <c r="MRA1" s="282"/>
      <c r="MRB1" s="282"/>
      <c r="MRC1" s="282"/>
      <c r="MRD1" s="282"/>
      <c r="MRE1" s="282"/>
      <c r="MRF1" s="282"/>
      <c r="MRG1" s="282"/>
      <c r="MRH1" s="282"/>
      <c r="MRI1" s="282"/>
      <c r="MRJ1" s="282"/>
      <c r="MRK1" s="282"/>
      <c r="MRL1" s="282"/>
      <c r="MRM1" s="282"/>
      <c r="MRN1" s="282"/>
      <c r="MRO1" s="282"/>
      <c r="MRP1" s="282"/>
      <c r="MRQ1" s="282"/>
      <c r="MRR1" s="282"/>
      <c r="MRS1" s="282"/>
      <c r="MRT1" s="282"/>
      <c r="MRU1" s="282"/>
      <c r="MRV1" s="282"/>
      <c r="MRW1" s="282"/>
      <c r="MRX1" s="282"/>
      <c r="MRY1" s="282"/>
      <c r="MRZ1" s="282"/>
      <c r="MSA1" s="282"/>
      <c r="MSB1" s="282"/>
      <c r="MSC1" s="282"/>
      <c r="MSD1" s="282"/>
      <c r="MSE1" s="282"/>
      <c r="MSF1" s="282"/>
      <c r="MSG1" s="282"/>
      <c r="MSH1" s="282"/>
      <c r="MSI1" s="282"/>
      <c r="MSJ1" s="282"/>
      <c r="MSK1" s="282"/>
      <c r="MSL1" s="282"/>
      <c r="MSM1" s="282"/>
      <c r="MSN1" s="282"/>
      <c r="MSO1" s="282"/>
      <c r="MSP1" s="282"/>
      <c r="MSQ1" s="282"/>
      <c r="MSR1" s="282"/>
      <c r="MSS1" s="282"/>
      <c r="MST1" s="282"/>
      <c r="MSU1" s="282"/>
      <c r="MSV1" s="282"/>
      <c r="MSW1" s="282"/>
      <c r="MSX1" s="282"/>
      <c r="MSY1" s="282"/>
      <c r="MSZ1" s="282"/>
      <c r="MTA1" s="282"/>
      <c r="MTB1" s="282"/>
      <c r="MTC1" s="282"/>
      <c r="MTD1" s="282"/>
      <c r="MTE1" s="282"/>
      <c r="MTF1" s="282"/>
      <c r="MTG1" s="282"/>
      <c r="MTH1" s="282"/>
      <c r="MTI1" s="282"/>
      <c r="MTJ1" s="282"/>
      <c r="MTK1" s="282"/>
      <c r="MTL1" s="282"/>
      <c r="MTM1" s="282"/>
      <c r="MTN1" s="282"/>
      <c r="MTO1" s="282"/>
      <c r="MTP1" s="282"/>
      <c r="MTQ1" s="282"/>
      <c r="MTR1" s="282"/>
      <c r="MTS1" s="282"/>
      <c r="MTT1" s="282"/>
      <c r="MTU1" s="282"/>
      <c r="MTV1" s="282"/>
      <c r="MTW1" s="282"/>
      <c r="MTX1" s="282"/>
      <c r="MTY1" s="282"/>
      <c r="MTZ1" s="282"/>
      <c r="MUA1" s="282"/>
      <c r="MUB1" s="282"/>
      <c r="MUC1" s="282"/>
      <c r="MUD1" s="282"/>
      <c r="MUE1" s="282"/>
      <c r="MUF1" s="282"/>
      <c r="MUG1" s="282"/>
      <c r="MUH1" s="282"/>
      <c r="MUI1" s="282"/>
      <c r="MUJ1" s="282"/>
      <c r="MUK1" s="282"/>
      <c r="MUL1" s="282"/>
      <c r="MUM1" s="282"/>
      <c r="MUN1" s="282"/>
      <c r="MUO1" s="282"/>
      <c r="MUP1" s="282"/>
      <c r="MUQ1" s="282"/>
      <c r="MUR1" s="282"/>
      <c r="MUS1" s="282"/>
      <c r="MUT1" s="282"/>
      <c r="MUU1" s="282"/>
      <c r="MUV1" s="282"/>
      <c r="MUW1" s="282"/>
      <c r="MUX1" s="282"/>
      <c r="MUY1" s="282"/>
      <c r="MUZ1" s="282"/>
      <c r="MVA1" s="282"/>
      <c r="MVB1" s="282"/>
      <c r="MVC1" s="282"/>
      <c r="MVD1" s="282"/>
      <c r="MVE1" s="282"/>
      <c r="MVF1" s="282"/>
      <c r="MVG1" s="282"/>
      <c r="MVH1" s="282"/>
      <c r="MVI1" s="282"/>
      <c r="MVJ1" s="282"/>
      <c r="MVK1" s="282"/>
      <c r="MVL1" s="282"/>
      <c r="MVM1" s="282"/>
      <c r="MVN1" s="282"/>
      <c r="MVO1" s="282"/>
      <c r="MVP1" s="282"/>
      <c r="MVQ1" s="282"/>
      <c r="MVR1" s="282"/>
      <c r="MVS1" s="282"/>
      <c r="MVT1" s="282"/>
      <c r="MVU1" s="282"/>
      <c r="MVV1" s="282"/>
      <c r="MVW1" s="282"/>
      <c r="MVX1" s="282"/>
      <c r="MVY1" s="282"/>
      <c r="MVZ1" s="282"/>
      <c r="MWA1" s="282"/>
      <c r="MWB1" s="282"/>
      <c r="MWC1" s="282"/>
      <c r="MWD1" s="282"/>
      <c r="MWE1" s="282"/>
      <c r="MWF1" s="282"/>
      <c r="MWG1" s="282"/>
      <c r="MWH1" s="282"/>
      <c r="MWI1" s="282"/>
      <c r="MWJ1" s="282"/>
      <c r="MWK1" s="282"/>
      <c r="MWL1" s="282"/>
      <c r="MWM1" s="282"/>
      <c r="MWN1" s="282"/>
      <c r="MWO1" s="282"/>
      <c r="MWP1" s="282"/>
      <c r="MWQ1" s="282"/>
      <c r="MWR1" s="282"/>
      <c r="MWS1" s="282"/>
      <c r="MWT1" s="282"/>
      <c r="MWU1" s="282"/>
      <c r="MWV1" s="282"/>
      <c r="MWW1" s="282"/>
      <c r="MWX1" s="282"/>
      <c r="MWY1" s="282"/>
      <c r="MWZ1" s="282"/>
      <c r="MXA1" s="282"/>
      <c r="MXB1" s="282"/>
      <c r="MXC1" s="282"/>
      <c r="MXD1" s="282"/>
      <c r="MXE1" s="282"/>
      <c r="MXF1" s="282"/>
      <c r="MXG1" s="282"/>
      <c r="MXH1" s="282"/>
      <c r="MXI1" s="282"/>
      <c r="MXJ1" s="282"/>
      <c r="MXK1" s="282"/>
      <c r="MXL1" s="282"/>
      <c r="MXM1" s="282"/>
      <c r="MXN1" s="282"/>
      <c r="MXO1" s="282"/>
      <c r="MXP1" s="282"/>
      <c r="MXQ1" s="282"/>
      <c r="MXR1" s="282"/>
      <c r="MXS1" s="282"/>
      <c r="MXT1" s="282"/>
      <c r="MXU1" s="282"/>
      <c r="MXV1" s="282"/>
      <c r="MXW1" s="282"/>
      <c r="MXX1" s="282"/>
      <c r="MXY1" s="282"/>
      <c r="MXZ1" s="282"/>
      <c r="MYA1" s="282"/>
      <c r="MYB1" s="282"/>
      <c r="MYC1" s="282"/>
      <c r="MYD1" s="282"/>
      <c r="MYE1" s="282"/>
      <c r="MYF1" s="282"/>
      <c r="MYG1" s="282"/>
      <c r="MYH1" s="282"/>
      <c r="MYI1" s="282"/>
      <c r="MYJ1" s="282"/>
      <c r="MYK1" s="282"/>
      <c r="MYL1" s="282"/>
      <c r="MYM1" s="282"/>
      <c r="MYN1" s="282"/>
      <c r="MYO1" s="282"/>
      <c r="MYP1" s="282"/>
      <c r="MYQ1" s="282"/>
      <c r="MYR1" s="282"/>
      <c r="MYS1" s="282"/>
      <c r="MYT1" s="282"/>
      <c r="MYU1" s="282"/>
      <c r="MYV1" s="282"/>
      <c r="MYW1" s="282"/>
      <c r="MYX1" s="282"/>
      <c r="MYY1" s="282"/>
      <c r="MYZ1" s="282"/>
      <c r="MZA1" s="282"/>
      <c r="MZB1" s="282"/>
      <c r="MZC1" s="282"/>
      <c r="MZD1" s="282"/>
      <c r="MZE1" s="282"/>
      <c r="MZF1" s="282"/>
      <c r="MZG1" s="282"/>
      <c r="MZH1" s="282"/>
      <c r="MZI1" s="282"/>
      <c r="MZJ1" s="282"/>
      <c r="MZK1" s="282"/>
      <c r="MZL1" s="282"/>
      <c r="MZM1" s="282"/>
      <c r="MZN1" s="282"/>
      <c r="MZO1" s="282"/>
      <c r="MZP1" s="282"/>
      <c r="MZQ1" s="282"/>
      <c r="MZR1" s="282"/>
      <c r="MZS1" s="282"/>
      <c r="MZT1" s="282"/>
      <c r="MZU1" s="282"/>
      <c r="MZV1" s="282"/>
      <c r="MZW1" s="282"/>
      <c r="MZX1" s="282"/>
      <c r="MZY1" s="282"/>
      <c r="MZZ1" s="282"/>
      <c r="NAA1" s="282"/>
      <c r="NAB1" s="282"/>
      <c r="NAC1" s="282"/>
      <c r="NAD1" s="282"/>
      <c r="NAE1" s="282"/>
      <c r="NAF1" s="282"/>
      <c r="NAG1" s="282"/>
      <c r="NAH1" s="282"/>
      <c r="NAI1" s="282"/>
      <c r="NAJ1" s="282"/>
      <c r="NAK1" s="282"/>
      <c r="NAL1" s="282"/>
      <c r="NAM1" s="282"/>
      <c r="NAN1" s="282"/>
      <c r="NAO1" s="282"/>
      <c r="NAP1" s="282"/>
      <c r="NAQ1" s="282"/>
      <c r="NAR1" s="282"/>
      <c r="NAS1" s="282"/>
      <c r="NAT1" s="282"/>
      <c r="NAU1" s="282"/>
      <c r="NAV1" s="282"/>
      <c r="NAW1" s="282"/>
      <c r="NAX1" s="282"/>
      <c r="NAY1" s="282"/>
      <c r="NAZ1" s="282"/>
      <c r="NBA1" s="282"/>
      <c r="NBB1" s="282"/>
      <c r="NBC1" s="282"/>
      <c r="NBD1" s="282"/>
      <c r="NBE1" s="282"/>
      <c r="NBF1" s="282"/>
      <c r="NBG1" s="282"/>
      <c r="NBH1" s="282"/>
      <c r="NBI1" s="282"/>
      <c r="NBJ1" s="282"/>
      <c r="NBK1" s="282"/>
      <c r="NBL1" s="282"/>
      <c r="NBM1" s="282"/>
      <c r="NBN1" s="282"/>
      <c r="NBO1" s="282"/>
      <c r="NBP1" s="282"/>
      <c r="NBQ1" s="282"/>
      <c r="NBR1" s="282"/>
      <c r="NBS1" s="282"/>
      <c r="NBT1" s="282"/>
      <c r="NBU1" s="282"/>
      <c r="NBV1" s="282"/>
      <c r="NBW1" s="282"/>
      <c r="NBX1" s="282"/>
      <c r="NBY1" s="282"/>
      <c r="NBZ1" s="282"/>
      <c r="NCA1" s="282"/>
      <c r="NCB1" s="282"/>
      <c r="NCC1" s="282"/>
      <c r="NCD1" s="282"/>
      <c r="NCE1" s="282"/>
      <c r="NCF1" s="282"/>
      <c r="NCG1" s="282"/>
      <c r="NCH1" s="282"/>
      <c r="NCI1" s="282"/>
      <c r="NCJ1" s="282"/>
      <c r="NCK1" s="282"/>
      <c r="NCL1" s="282"/>
      <c r="NCM1" s="282"/>
      <c r="NCN1" s="282"/>
      <c r="NCO1" s="282"/>
      <c r="NCP1" s="282"/>
      <c r="NCQ1" s="282"/>
      <c r="NCR1" s="282"/>
      <c r="NCS1" s="282"/>
      <c r="NCT1" s="282"/>
      <c r="NCU1" s="282"/>
      <c r="NCV1" s="282"/>
      <c r="NCW1" s="282"/>
      <c r="NCX1" s="282"/>
      <c r="NCY1" s="282"/>
      <c r="NCZ1" s="282"/>
      <c r="NDA1" s="282"/>
      <c r="NDB1" s="282"/>
      <c r="NDC1" s="282"/>
      <c r="NDD1" s="282"/>
      <c r="NDE1" s="282"/>
      <c r="NDF1" s="282"/>
      <c r="NDG1" s="282"/>
      <c r="NDH1" s="282"/>
      <c r="NDI1" s="282"/>
      <c r="NDJ1" s="282"/>
      <c r="NDK1" s="282"/>
      <c r="NDL1" s="282"/>
      <c r="NDM1" s="282"/>
      <c r="NDN1" s="282"/>
      <c r="NDO1" s="282"/>
      <c r="NDP1" s="282"/>
      <c r="NDQ1" s="282"/>
      <c r="NDR1" s="282"/>
      <c r="NDS1" s="282"/>
      <c r="NDT1" s="282"/>
      <c r="NDU1" s="282"/>
      <c r="NDV1" s="282"/>
      <c r="NDW1" s="282"/>
      <c r="NDX1" s="282"/>
      <c r="NDY1" s="282"/>
      <c r="NDZ1" s="282"/>
      <c r="NEA1" s="282"/>
      <c r="NEB1" s="282"/>
      <c r="NEC1" s="282"/>
      <c r="NED1" s="282"/>
      <c r="NEE1" s="282"/>
      <c r="NEF1" s="282"/>
      <c r="NEG1" s="282"/>
      <c r="NEH1" s="282"/>
      <c r="NEI1" s="282"/>
      <c r="NEJ1" s="282"/>
      <c r="NEK1" s="282"/>
      <c r="NEL1" s="282"/>
      <c r="NEM1" s="282"/>
      <c r="NEN1" s="282"/>
      <c r="NEO1" s="282"/>
      <c r="NEP1" s="282"/>
      <c r="NEQ1" s="282"/>
      <c r="NER1" s="282"/>
      <c r="NES1" s="282"/>
      <c r="NET1" s="282"/>
      <c r="NEU1" s="282"/>
      <c r="NEV1" s="282"/>
      <c r="NEW1" s="282"/>
      <c r="NEX1" s="282"/>
      <c r="NEY1" s="282"/>
      <c r="NEZ1" s="282"/>
      <c r="NFA1" s="282"/>
      <c r="NFB1" s="282"/>
      <c r="NFC1" s="282"/>
      <c r="NFD1" s="282"/>
      <c r="NFE1" s="282"/>
      <c r="NFF1" s="282"/>
      <c r="NFG1" s="282"/>
      <c r="NFH1" s="282"/>
      <c r="NFI1" s="282"/>
      <c r="NFJ1" s="282"/>
      <c r="NFK1" s="282"/>
      <c r="NFL1" s="282"/>
      <c r="NFM1" s="282"/>
      <c r="NFN1" s="282"/>
      <c r="NFO1" s="282"/>
      <c r="NFP1" s="282"/>
      <c r="NFQ1" s="282"/>
      <c r="NFR1" s="282"/>
      <c r="NFS1" s="282"/>
      <c r="NFT1" s="282"/>
      <c r="NFU1" s="282"/>
      <c r="NFV1" s="282"/>
      <c r="NFW1" s="282"/>
      <c r="NFX1" s="282"/>
      <c r="NFY1" s="282"/>
      <c r="NFZ1" s="282"/>
      <c r="NGA1" s="282"/>
      <c r="NGB1" s="282"/>
      <c r="NGC1" s="282"/>
      <c r="NGD1" s="282"/>
      <c r="NGE1" s="282"/>
      <c r="NGF1" s="282"/>
      <c r="NGG1" s="282"/>
      <c r="NGH1" s="282"/>
      <c r="NGI1" s="282"/>
      <c r="NGJ1" s="282"/>
      <c r="NGK1" s="282"/>
      <c r="NGL1" s="282"/>
      <c r="NGM1" s="282"/>
      <c r="NGN1" s="282"/>
      <c r="NGO1" s="282"/>
      <c r="NGP1" s="282"/>
      <c r="NGQ1" s="282"/>
      <c r="NGR1" s="282"/>
      <c r="NGS1" s="282"/>
      <c r="NGT1" s="282"/>
      <c r="NGU1" s="282"/>
      <c r="NGV1" s="282"/>
      <c r="NGW1" s="282"/>
      <c r="NGX1" s="282"/>
      <c r="NGY1" s="282"/>
      <c r="NGZ1" s="282"/>
      <c r="NHA1" s="282"/>
      <c r="NHB1" s="282"/>
      <c r="NHC1" s="282"/>
      <c r="NHD1" s="282"/>
      <c r="NHE1" s="282"/>
      <c r="NHF1" s="282"/>
      <c r="NHG1" s="282"/>
      <c r="NHH1" s="282"/>
      <c r="NHI1" s="282"/>
      <c r="NHJ1" s="282"/>
      <c r="NHK1" s="282"/>
      <c r="NHL1" s="282"/>
      <c r="NHM1" s="282"/>
      <c r="NHN1" s="282"/>
      <c r="NHO1" s="282"/>
      <c r="NHP1" s="282"/>
      <c r="NHQ1" s="282"/>
      <c r="NHR1" s="282"/>
      <c r="NHS1" s="282"/>
      <c r="NHT1" s="282"/>
      <c r="NHU1" s="282"/>
      <c r="NHV1" s="282"/>
      <c r="NHW1" s="282"/>
      <c r="NHX1" s="282"/>
      <c r="NHY1" s="282"/>
      <c r="NHZ1" s="282"/>
      <c r="NIA1" s="282"/>
      <c r="NIB1" s="282"/>
      <c r="NIC1" s="282"/>
      <c r="NID1" s="282"/>
      <c r="NIE1" s="282"/>
      <c r="NIF1" s="282"/>
      <c r="NIG1" s="282"/>
      <c r="NIH1" s="282"/>
      <c r="NII1" s="282"/>
      <c r="NIJ1" s="282"/>
      <c r="NIK1" s="282"/>
      <c r="NIL1" s="282"/>
      <c r="NIM1" s="282"/>
      <c r="NIN1" s="282"/>
      <c r="NIO1" s="282"/>
      <c r="NIP1" s="282"/>
      <c r="NIQ1" s="282"/>
      <c r="NIR1" s="282"/>
      <c r="NIS1" s="282"/>
      <c r="NIT1" s="282"/>
      <c r="NIU1" s="282"/>
      <c r="NIV1" s="282"/>
      <c r="NIW1" s="282"/>
      <c r="NIX1" s="282"/>
      <c r="NIY1" s="282"/>
      <c r="NIZ1" s="282"/>
      <c r="NJA1" s="282"/>
      <c r="NJB1" s="282"/>
      <c r="NJC1" s="282"/>
      <c r="NJD1" s="282"/>
      <c r="NJE1" s="282"/>
      <c r="NJF1" s="282"/>
      <c r="NJG1" s="282"/>
      <c r="NJH1" s="282"/>
      <c r="NJI1" s="282"/>
      <c r="NJJ1" s="282"/>
      <c r="NJK1" s="282"/>
      <c r="NJL1" s="282"/>
      <c r="NJM1" s="282"/>
      <c r="NJN1" s="282"/>
      <c r="NJO1" s="282"/>
      <c r="NJP1" s="282"/>
      <c r="NJQ1" s="282"/>
      <c r="NJR1" s="282"/>
      <c r="NJS1" s="282"/>
      <c r="NJT1" s="282"/>
      <c r="NJU1" s="282"/>
      <c r="NJV1" s="282"/>
      <c r="NJW1" s="282"/>
      <c r="NJX1" s="282"/>
      <c r="NJY1" s="282"/>
      <c r="NJZ1" s="282"/>
      <c r="NKA1" s="282"/>
      <c r="NKB1" s="282"/>
      <c r="NKC1" s="282"/>
      <c r="NKD1" s="282"/>
      <c r="NKE1" s="282"/>
      <c r="NKF1" s="282"/>
      <c r="NKG1" s="282"/>
      <c r="NKH1" s="282"/>
      <c r="NKI1" s="282"/>
      <c r="NKJ1" s="282"/>
      <c r="NKK1" s="282"/>
      <c r="NKL1" s="282"/>
      <c r="NKM1" s="282"/>
      <c r="NKN1" s="282"/>
      <c r="NKO1" s="282"/>
      <c r="NKP1" s="282"/>
      <c r="NKQ1" s="282"/>
      <c r="NKR1" s="282"/>
      <c r="NKS1" s="282"/>
      <c r="NKT1" s="282"/>
      <c r="NKU1" s="282"/>
      <c r="NKV1" s="282"/>
      <c r="NKW1" s="282"/>
      <c r="NKX1" s="282"/>
      <c r="NKY1" s="282"/>
      <c r="NKZ1" s="282"/>
      <c r="NLA1" s="282"/>
      <c r="NLB1" s="282"/>
      <c r="NLC1" s="282"/>
      <c r="NLD1" s="282"/>
      <c r="NLE1" s="282"/>
      <c r="NLF1" s="282"/>
      <c r="NLG1" s="282"/>
      <c r="NLH1" s="282"/>
      <c r="NLI1" s="282"/>
      <c r="NLJ1" s="282"/>
      <c r="NLK1" s="282"/>
      <c r="NLL1" s="282"/>
      <c r="NLM1" s="282"/>
      <c r="NLN1" s="282"/>
      <c r="NLO1" s="282"/>
      <c r="NLP1" s="282"/>
      <c r="NLQ1" s="282"/>
      <c r="NLR1" s="282"/>
      <c r="NLS1" s="282"/>
      <c r="NLT1" s="282"/>
      <c r="NLU1" s="282"/>
      <c r="NLV1" s="282"/>
      <c r="NLW1" s="282"/>
      <c r="NLX1" s="282"/>
      <c r="NLY1" s="282"/>
      <c r="NLZ1" s="282"/>
      <c r="NMA1" s="282"/>
      <c r="NMB1" s="282"/>
      <c r="NMC1" s="282"/>
      <c r="NMD1" s="282"/>
      <c r="NME1" s="282"/>
      <c r="NMF1" s="282"/>
      <c r="NMG1" s="282"/>
      <c r="NMH1" s="282"/>
      <c r="NMI1" s="282"/>
      <c r="NMJ1" s="282"/>
      <c r="NMK1" s="282"/>
      <c r="NML1" s="282"/>
      <c r="NMM1" s="282"/>
      <c r="NMN1" s="282"/>
      <c r="NMO1" s="282"/>
      <c r="NMP1" s="282"/>
      <c r="NMQ1" s="282"/>
      <c r="NMR1" s="282"/>
      <c r="NMS1" s="282"/>
      <c r="NMT1" s="282"/>
      <c r="NMU1" s="282"/>
      <c r="NMV1" s="282"/>
      <c r="NMW1" s="282"/>
      <c r="NMX1" s="282"/>
      <c r="NMY1" s="282"/>
      <c r="NMZ1" s="282"/>
      <c r="NNA1" s="282"/>
      <c r="NNB1" s="282"/>
      <c r="NNC1" s="282"/>
      <c r="NND1" s="282"/>
      <c r="NNE1" s="282"/>
      <c r="NNF1" s="282"/>
      <c r="NNG1" s="282"/>
      <c r="NNH1" s="282"/>
      <c r="NNI1" s="282"/>
      <c r="NNJ1" s="282"/>
      <c r="NNK1" s="282"/>
      <c r="NNL1" s="282"/>
      <c r="NNM1" s="282"/>
      <c r="NNN1" s="282"/>
      <c r="NNO1" s="282"/>
      <c r="NNP1" s="282"/>
      <c r="NNQ1" s="282"/>
      <c r="NNR1" s="282"/>
      <c r="NNS1" s="282"/>
      <c r="NNT1" s="282"/>
      <c r="NNU1" s="282"/>
      <c r="NNV1" s="282"/>
      <c r="NNW1" s="282"/>
      <c r="NNX1" s="282"/>
      <c r="NNY1" s="282"/>
      <c r="NNZ1" s="282"/>
      <c r="NOA1" s="282"/>
      <c r="NOB1" s="282"/>
      <c r="NOC1" s="282"/>
      <c r="NOD1" s="282"/>
      <c r="NOE1" s="282"/>
      <c r="NOF1" s="282"/>
      <c r="NOG1" s="282"/>
      <c r="NOH1" s="282"/>
      <c r="NOI1" s="282"/>
      <c r="NOJ1" s="282"/>
      <c r="NOK1" s="282"/>
      <c r="NOL1" s="282"/>
      <c r="NOM1" s="282"/>
      <c r="NON1" s="282"/>
      <c r="NOO1" s="282"/>
      <c r="NOP1" s="282"/>
      <c r="NOQ1" s="282"/>
      <c r="NOR1" s="282"/>
      <c r="NOS1" s="282"/>
      <c r="NOT1" s="282"/>
      <c r="NOU1" s="282"/>
      <c r="NOV1" s="282"/>
      <c r="NOW1" s="282"/>
      <c r="NOX1" s="282"/>
      <c r="NOY1" s="282"/>
      <c r="NOZ1" s="282"/>
      <c r="NPA1" s="282"/>
      <c r="NPB1" s="282"/>
      <c r="NPC1" s="282"/>
      <c r="NPD1" s="282"/>
      <c r="NPE1" s="282"/>
      <c r="NPF1" s="282"/>
      <c r="NPG1" s="282"/>
      <c r="NPH1" s="282"/>
      <c r="NPI1" s="282"/>
      <c r="NPJ1" s="282"/>
      <c r="NPK1" s="282"/>
      <c r="NPL1" s="282"/>
      <c r="NPM1" s="282"/>
      <c r="NPN1" s="282"/>
      <c r="NPO1" s="282"/>
      <c r="NPP1" s="282"/>
      <c r="NPQ1" s="282"/>
      <c r="NPR1" s="282"/>
      <c r="NPS1" s="282"/>
      <c r="NPT1" s="282"/>
      <c r="NPU1" s="282"/>
      <c r="NPV1" s="282"/>
      <c r="NPW1" s="282"/>
      <c r="NPX1" s="282"/>
      <c r="NPY1" s="282"/>
      <c r="NPZ1" s="282"/>
      <c r="NQA1" s="282"/>
      <c r="NQB1" s="282"/>
      <c r="NQC1" s="282"/>
      <c r="NQD1" s="282"/>
      <c r="NQE1" s="282"/>
      <c r="NQF1" s="282"/>
      <c r="NQG1" s="282"/>
      <c r="NQH1" s="282"/>
      <c r="NQI1" s="282"/>
      <c r="NQJ1" s="282"/>
      <c r="NQK1" s="282"/>
      <c r="NQL1" s="282"/>
      <c r="NQM1" s="282"/>
      <c r="NQN1" s="282"/>
      <c r="NQO1" s="282"/>
      <c r="NQP1" s="282"/>
      <c r="NQQ1" s="282"/>
      <c r="NQR1" s="282"/>
      <c r="NQS1" s="282"/>
      <c r="NQT1" s="282"/>
      <c r="NQU1" s="282"/>
      <c r="NQV1" s="282"/>
      <c r="NQW1" s="282"/>
      <c r="NQX1" s="282"/>
      <c r="NQY1" s="282"/>
      <c r="NQZ1" s="282"/>
      <c r="NRA1" s="282"/>
      <c r="NRB1" s="282"/>
      <c r="NRC1" s="282"/>
      <c r="NRD1" s="282"/>
      <c r="NRE1" s="282"/>
      <c r="NRF1" s="282"/>
      <c r="NRG1" s="282"/>
      <c r="NRH1" s="282"/>
      <c r="NRI1" s="282"/>
      <c r="NRJ1" s="282"/>
      <c r="NRK1" s="282"/>
      <c r="NRL1" s="282"/>
      <c r="NRM1" s="282"/>
      <c r="NRN1" s="282"/>
      <c r="NRO1" s="282"/>
      <c r="NRP1" s="282"/>
      <c r="NRQ1" s="282"/>
      <c r="NRR1" s="282"/>
      <c r="NRS1" s="282"/>
      <c r="NRT1" s="282"/>
      <c r="NRU1" s="282"/>
      <c r="NRV1" s="282"/>
      <c r="NRW1" s="282"/>
      <c r="NRX1" s="282"/>
      <c r="NRY1" s="282"/>
      <c r="NRZ1" s="282"/>
      <c r="NSA1" s="282"/>
      <c r="NSB1" s="282"/>
      <c r="NSC1" s="282"/>
      <c r="NSD1" s="282"/>
      <c r="NSE1" s="282"/>
      <c r="NSF1" s="282"/>
      <c r="NSG1" s="282"/>
      <c r="NSH1" s="282"/>
      <c r="NSI1" s="282"/>
      <c r="NSJ1" s="282"/>
      <c r="NSK1" s="282"/>
      <c r="NSL1" s="282"/>
      <c r="NSM1" s="282"/>
      <c r="NSN1" s="282"/>
      <c r="NSO1" s="282"/>
      <c r="NSP1" s="282"/>
      <c r="NSQ1" s="282"/>
      <c r="NSR1" s="282"/>
      <c r="NSS1" s="282"/>
      <c r="NST1" s="282"/>
      <c r="NSU1" s="282"/>
      <c r="NSV1" s="282"/>
      <c r="NSW1" s="282"/>
      <c r="NSX1" s="282"/>
      <c r="NSY1" s="282"/>
      <c r="NSZ1" s="282"/>
      <c r="NTA1" s="282"/>
      <c r="NTB1" s="282"/>
      <c r="NTC1" s="282"/>
      <c r="NTD1" s="282"/>
      <c r="NTE1" s="282"/>
      <c r="NTF1" s="282"/>
      <c r="NTG1" s="282"/>
      <c r="NTH1" s="282"/>
      <c r="NTI1" s="282"/>
      <c r="NTJ1" s="282"/>
      <c r="NTK1" s="282"/>
      <c r="NTL1" s="282"/>
      <c r="NTM1" s="282"/>
      <c r="NTN1" s="282"/>
      <c r="NTO1" s="282"/>
      <c r="NTP1" s="282"/>
      <c r="NTQ1" s="282"/>
      <c r="NTR1" s="282"/>
      <c r="NTS1" s="282"/>
      <c r="NTT1" s="282"/>
      <c r="NTU1" s="282"/>
      <c r="NTV1" s="282"/>
      <c r="NTW1" s="282"/>
      <c r="NTX1" s="282"/>
      <c r="NTY1" s="282"/>
      <c r="NTZ1" s="282"/>
      <c r="NUA1" s="282"/>
      <c r="NUB1" s="282"/>
      <c r="NUC1" s="282"/>
      <c r="NUD1" s="282"/>
      <c r="NUE1" s="282"/>
      <c r="NUF1" s="282"/>
      <c r="NUG1" s="282"/>
      <c r="NUH1" s="282"/>
      <c r="NUI1" s="282"/>
      <c r="NUJ1" s="282"/>
      <c r="NUK1" s="282"/>
      <c r="NUL1" s="282"/>
      <c r="NUM1" s="282"/>
      <c r="NUN1" s="282"/>
      <c r="NUO1" s="282"/>
      <c r="NUP1" s="282"/>
      <c r="NUQ1" s="282"/>
      <c r="NUR1" s="282"/>
      <c r="NUS1" s="282"/>
      <c r="NUT1" s="282"/>
      <c r="NUU1" s="282"/>
      <c r="NUV1" s="282"/>
      <c r="NUW1" s="282"/>
      <c r="NUX1" s="282"/>
      <c r="NUY1" s="282"/>
      <c r="NUZ1" s="282"/>
      <c r="NVA1" s="282"/>
      <c r="NVB1" s="282"/>
      <c r="NVC1" s="282"/>
      <c r="NVD1" s="282"/>
      <c r="NVE1" s="282"/>
      <c r="NVF1" s="282"/>
      <c r="NVG1" s="282"/>
      <c r="NVH1" s="282"/>
      <c r="NVI1" s="282"/>
      <c r="NVJ1" s="282"/>
      <c r="NVK1" s="282"/>
      <c r="NVL1" s="282"/>
      <c r="NVM1" s="282"/>
      <c r="NVN1" s="282"/>
      <c r="NVO1" s="282"/>
      <c r="NVP1" s="282"/>
      <c r="NVQ1" s="282"/>
      <c r="NVR1" s="282"/>
      <c r="NVS1" s="282"/>
      <c r="NVT1" s="282"/>
      <c r="NVU1" s="282"/>
      <c r="NVV1" s="282"/>
      <c r="NVW1" s="282"/>
      <c r="NVX1" s="282"/>
      <c r="NVY1" s="282"/>
      <c r="NVZ1" s="282"/>
      <c r="NWA1" s="282"/>
      <c r="NWB1" s="282"/>
      <c r="NWC1" s="282"/>
      <c r="NWD1" s="282"/>
      <c r="NWE1" s="282"/>
      <c r="NWF1" s="282"/>
      <c r="NWG1" s="282"/>
      <c r="NWH1" s="282"/>
      <c r="NWI1" s="282"/>
      <c r="NWJ1" s="282"/>
      <c r="NWK1" s="282"/>
      <c r="NWL1" s="282"/>
      <c r="NWM1" s="282"/>
      <c r="NWN1" s="282"/>
      <c r="NWO1" s="282"/>
      <c r="NWP1" s="282"/>
      <c r="NWQ1" s="282"/>
      <c r="NWR1" s="282"/>
      <c r="NWS1" s="282"/>
      <c r="NWT1" s="282"/>
      <c r="NWU1" s="282"/>
      <c r="NWV1" s="282"/>
      <c r="NWW1" s="282"/>
      <c r="NWX1" s="282"/>
      <c r="NWY1" s="282"/>
      <c r="NWZ1" s="282"/>
      <c r="NXA1" s="282"/>
      <c r="NXB1" s="282"/>
      <c r="NXC1" s="282"/>
      <c r="NXD1" s="282"/>
      <c r="NXE1" s="282"/>
      <c r="NXF1" s="282"/>
      <c r="NXG1" s="282"/>
      <c r="NXH1" s="282"/>
      <c r="NXI1" s="282"/>
      <c r="NXJ1" s="282"/>
      <c r="NXK1" s="282"/>
      <c r="NXL1" s="282"/>
      <c r="NXM1" s="282"/>
      <c r="NXN1" s="282"/>
      <c r="NXO1" s="282"/>
      <c r="NXP1" s="282"/>
      <c r="NXQ1" s="282"/>
      <c r="NXR1" s="282"/>
      <c r="NXS1" s="282"/>
      <c r="NXT1" s="282"/>
      <c r="NXU1" s="282"/>
      <c r="NXV1" s="282"/>
      <c r="NXW1" s="282"/>
      <c r="NXX1" s="282"/>
      <c r="NXY1" s="282"/>
      <c r="NXZ1" s="282"/>
      <c r="NYA1" s="282"/>
      <c r="NYB1" s="282"/>
      <c r="NYC1" s="282"/>
      <c r="NYD1" s="282"/>
      <c r="NYE1" s="282"/>
      <c r="NYF1" s="282"/>
      <c r="NYG1" s="282"/>
      <c r="NYH1" s="282"/>
      <c r="NYI1" s="282"/>
      <c r="NYJ1" s="282"/>
      <c r="NYK1" s="282"/>
      <c r="NYL1" s="282"/>
      <c r="NYM1" s="282"/>
      <c r="NYN1" s="282"/>
      <c r="NYO1" s="282"/>
      <c r="NYP1" s="282"/>
      <c r="NYQ1" s="282"/>
      <c r="NYR1" s="282"/>
      <c r="NYS1" s="282"/>
      <c r="NYT1" s="282"/>
      <c r="NYU1" s="282"/>
      <c r="NYV1" s="282"/>
      <c r="NYW1" s="282"/>
      <c r="NYX1" s="282"/>
      <c r="NYY1" s="282"/>
      <c r="NYZ1" s="282"/>
      <c r="NZA1" s="282"/>
      <c r="NZB1" s="282"/>
      <c r="NZC1" s="282"/>
      <c r="NZD1" s="282"/>
      <c r="NZE1" s="282"/>
      <c r="NZF1" s="282"/>
      <c r="NZG1" s="282"/>
      <c r="NZH1" s="282"/>
      <c r="NZI1" s="282"/>
      <c r="NZJ1" s="282"/>
      <c r="NZK1" s="282"/>
      <c r="NZL1" s="282"/>
      <c r="NZM1" s="282"/>
      <c r="NZN1" s="282"/>
      <c r="NZO1" s="282"/>
      <c r="NZP1" s="282"/>
      <c r="NZQ1" s="282"/>
      <c r="NZR1" s="282"/>
      <c r="NZS1" s="282"/>
      <c r="NZT1" s="282"/>
      <c r="NZU1" s="282"/>
      <c r="NZV1" s="282"/>
      <c r="NZW1" s="282"/>
      <c r="NZX1" s="282"/>
      <c r="NZY1" s="282"/>
      <c r="NZZ1" s="282"/>
      <c r="OAA1" s="282"/>
      <c r="OAB1" s="282"/>
      <c r="OAC1" s="282"/>
      <c r="OAD1" s="282"/>
      <c r="OAE1" s="282"/>
      <c r="OAF1" s="282"/>
      <c r="OAG1" s="282"/>
      <c r="OAH1" s="282"/>
      <c r="OAI1" s="282"/>
      <c r="OAJ1" s="282"/>
      <c r="OAK1" s="282"/>
      <c r="OAL1" s="282"/>
      <c r="OAM1" s="282"/>
      <c r="OAN1" s="282"/>
      <c r="OAO1" s="282"/>
      <c r="OAP1" s="282"/>
      <c r="OAQ1" s="282"/>
      <c r="OAR1" s="282"/>
      <c r="OAS1" s="282"/>
      <c r="OAT1" s="282"/>
      <c r="OAU1" s="282"/>
      <c r="OAV1" s="282"/>
      <c r="OAW1" s="282"/>
      <c r="OAX1" s="282"/>
      <c r="OAY1" s="282"/>
      <c r="OAZ1" s="282"/>
      <c r="OBA1" s="282"/>
      <c r="OBB1" s="282"/>
      <c r="OBC1" s="282"/>
      <c r="OBD1" s="282"/>
      <c r="OBE1" s="282"/>
      <c r="OBF1" s="282"/>
      <c r="OBG1" s="282"/>
      <c r="OBH1" s="282"/>
      <c r="OBI1" s="282"/>
      <c r="OBJ1" s="282"/>
      <c r="OBK1" s="282"/>
      <c r="OBL1" s="282"/>
      <c r="OBM1" s="282"/>
      <c r="OBN1" s="282"/>
      <c r="OBO1" s="282"/>
      <c r="OBP1" s="282"/>
      <c r="OBQ1" s="282"/>
      <c r="OBR1" s="282"/>
      <c r="OBS1" s="282"/>
      <c r="OBT1" s="282"/>
      <c r="OBU1" s="282"/>
      <c r="OBV1" s="282"/>
      <c r="OBW1" s="282"/>
      <c r="OBX1" s="282"/>
      <c r="OBY1" s="282"/>
      <c r="OBZ1" s="282"/>
      <c r="OCA1" s="282"/>
      <c r="OCB1" s="282"/>
      <c r="OCC1" s="282"/>
      <c r="OCD1" s="282"/>
      <c r="OCE1" s="282"/>
      <c r="OCF1" s="282"/>
      <c r="OCG1" s="282"/>
      <c r="OCH1" s="282"/>
      <c r="OCI1" s="282"/>
      <c r="OCJ1" s="282"/>
      <c r="OCK1" s="282"/>
      <c r="OCL1" s="282"/>
      <c r="OCM1" s="282"/>
      <c r="OCN1" s="282"/>
      <c r="OCO1" s="282"/>
      <c r="OCP1" s="282"/>
      <c r="OCQ1" s="282"/>
      <c r="OCR1" s="282"/>
      <c r="OCS1" s="282"/>
      <c r="OCT1" s="282"/>
      <c r="OCU1" s="282"/>
      <c r="OCV1" s="282"/>
      <c r="OCW1" s="282"/>
      <c r="OCX1" s="282"/>
      <c r="OCY1" s="282"/>
      <c r="OCZ1" s="282"/>
      <c r="ODA1" s="282"/>
      <c r="ODB1" s="282"/>
      <c r="ODC1" s="282"/>
      <c r="ODD1" s="282"/>
      <c r="ODE1" s="282"/>
      <c r="ODF1" s="282"/>
      <c r="ODG1" s="282"/>
      <c r="ODH1" s="282"/>
      <c r="ODI1" s="282"/>
      <c r="ODJ1" s="282"/>
      <c r="ODK1" s="282"/>
      <c r="ODL1" s="282"/>
      <c r="ODM1" s="282"/>
      <c r="ODN1" s="282"/>
      <c r="ODO1" s="282"/>
      <c r="ODP1" s="282"/>
      <c r="ODQ1" s="282"/>
      <c r="ODR1" s="282"/>
      <c r="ODS1" s="282"/>
      <c r="ODT1" s="282"/>
      <c r="ODU1" s="282"/>
      <c r="ODV1" s="282"/>
      <c r="ODW1" s="282"/>
      <c r="ODX1" s="282"/>
      <c r="ODY1" s="282"/>
      <c r="ODZ1" s="282"/>
      <c r="OEA1" s="282"/>
      <c r="OEB1" s="282"/>
      <c r="OEC1" s="282"/>
      <c r="OED1" s="282"/>
      <c r="OEE1" s="282"/>
      <c r="OEF1" s="282"/>
      <c r="OEG1" s="282"/>
      <c r="OEH1" s="282"/>
      <c r="OEI1" s="282"/>
      <c r="OEJ1" s="282"/>
      <c r="OEK1" s="282"/>
      <c r="OEL1" s="282"/>
      <c r="OEM1" s="282"/>
      <c r="OEN1" s="282"/>
      <c r="OEO1" s="282"/>
      <c r="OEP1" s="282"/>
      <c r="OEQ1" s="282"/>
      <c r="OER1" s="282"/>
      <c r="OES1" s="282"/>
      <c r="OET1" s="282"/>
      <c r="OEU1" s="282"/>
      <c r="OEV1" s="282"/>
      <c r="OEW1" s="282"/>
      <c r="OEX1" s="282"/>
      <c r="OEY1" s="282"/>
      <c r="OEZ1" s="282"/>
      <c r="OFA1" s="282"/>
      <c r="OFB1" s="282"/>
      <c r="OFC1" s="282"/>
      <c r="OFD1" s="282"/>
      <c r="OFE1" s="282"/>
      <c r="OFF1" s="282"/>
      <c r="OFG1" s="282"/>
      <c r="OFH1" s="282"/>
      <c r="OFI1" s="282"/>
      <c r="OFJ1" s="282"/>
      <c r="OFK1" s="282"/>
      <c r="OFL1" s="282"/>
      <c r="OFM1" s="282"/>
      <c r="OFN1" s="282"/>
      <c r="OFO1" s="282"/>
      <c r="OFP1" s="282"/>
      <c r="OFQ1" s="282"/>
      <c r="OFR1" s="282"/>
      <c r="OFS1" s="282"/>
      <c r="OFT1" s="282"/>
      <c r="OFU1" s="282"/>
      <c r="OFV1" s="282"/>
      <c r="OFW1" s="282"/>
      <c r="OFX1" s="282"/>
      <c r="OFY1" s="282"/>
      <c r="OFZ1" s="282"/>
      <c r="OGA1" s="282"/>
      <c r="OGB1" s="282"/>
      <c r="OGC1" s="282"/>
      <c r="OGD1" s="282"/>
      <c r="OGE1" s="282"/>
      <c r="OGF1" s="282"/>
      <c r="OGG1" s="282"/>
      <c r="OGH1" s="282"/>
      <c r="OGI1" s="282"/>
      <c r="OGJ1" s="282"/>
      <c r="OGK1" s="282"/>
      <c r="OGL1" s="282"/>
      <c r="OGM1" s="282"/>
      <c r="OGN1" s="282"/>
      <c r="OGO1" s="282"/>
      <c r="OGP1" s="282"/>
      <c r="OGQ1" s="282"/>
      <c r="OGR1" s="282"/>
      <c r="OGS1" s="282"/>
      <c r="OGT1" s="282"/>
      <c r="OGU1" s="282"/>
      <c r="OGV1" s="282"/>
      <c r="OGW1" s="282"/>
      <c r="OGX1" s="282"/>
      <c r="OGY1" s="282"/>
      <c r="OGZ1" s="282"/>
      <c r="OHA1" s="282"/>
      <c r="OHB1" s="282"/>
      <c r="OHC1" s="282"/>
      <c r="OHD1" s="282"/>
      <c r="OHE1" s="282"/>
      <c r="OHF1" s="282"/>
      <c r="OHG1" s="282"/>
      <c r="OHH1" s="282"/>
      <c r="OHI1" s="282"/>
      <c r="OHJ1" s="282"/>
      <c r="OHK1" s="282"/>
      <c r="OHL1" s="282"/>
      <c r="OHM1" s="282"/>
      <c r="OHN1" s="282"/>
      <c r="OHO1" s="282"/>
      <c r="OHP1" s="282"/>
      <c r="OHQ1" s="282"/>
      <c r="OHR1" s="282"/>
      <c r="OHS1" s="282"/>
      <c r="OHT1" s="282"/>
      <c r="OHU1" s="282"/>
      <c r="OHV1" s="282"/>
      <c r="OHW1" s="282"/>
      <c r="OHX1" s="282"/>
      <c r="OHY1" s="282"/>
      <c r="OHZ1" s="282"/>
      <c r="OIA1" s="282"/>
      <c r="OIB1" s="282"/>
      <c r="OIC1" s="282"/>
      <c r="OID1" s="282"/>
      <c r="OIE1" s="282"/>
      <c r="OIF1" s="282"/>
      <c r="OIG1" s="282"/>
      <c r="OIH1" s="282"/>
      <c r="OII1" s="282"/>
      <c r="OIJ1" s="282"/>
      <c r="OIK1" s="282"/>
      <c r="OIL1" s="282"/>
      <c r="OIM1" s="282"/>
      <c r="OIN1" s="282"/>
      <c r="OIO1" s="282"/>
      <c r="OIP1" s="282"/>
      <c r="OIQ1" s="282"/>
      <c r="OIR1" s="282"/>
      <c r="OIS1" s="282"/>
      <c r="OIT1" s="282"/>
      <c r="OIU1" s="282"/>
      <c r="OIV1" s="282"/>
      <c r="OIW1" s="282"/>
      <c r="OIX1" s="282"/>
      <c r="OIY1" s="282"/>
      <c r="OIZ1" s="282"/>
      <c r="OJA1" s="282"/>
      <c r="OJB1" s="282"/>
      <c r="OJC1" s="282"/>
      <c r="OJD1" s="282"/>
      <c r="OJE1" s="282"/>
      <c r="OJF1" s="282"/>
      <c r="OJG1" s="282"/>
      <c r="OJH1" s="282"/>
      <c r="OJI1" s="282"/>
      <c r="OJJ1" s="282"/>
      <c r="OJK1" s="282"/>
      <c r="OJL1" s="282"/>
      <c r="OJM1" s="282"/>
      <c r="OJN1" s="282"/>
      <c r="OJO1" s="282"/>
      <c r="OJP1" s="282"/>
      <c r="OJQ1" s="282"/>
      <c r="OJR1" s="282"/>
      <c r="OJS1" s="282"/>
      <c r="OJT1" s="282"/>
      <c r="OJU1" s="282"/>
      <c r="OJV1" s="282"/>
      <c r="OJW1" s="282"/>
      <c r="OJX1" s="282"/>
      <c r="OJY1" s="282"/>
      <c r="OJZ1" s="282"/>
      <c r="OKA1" s="282"/>
      <c r="OKB1" s="282"/>
      <c r="OKC1" s="282"/>
      <c r="OKD1" s="282"/>
      <c r="OKE1" s="282"/>
      <c r="OKF1" s="282"/>
      <c r="OKG1" s="282"/>
      <c r="OKH1" s="282"/>
      <c r="OKI1" s="282"/>
      <c r="OKJ1" s="282"/>
      <c r="OKK1" s="282"/>
      <c r="OKL1" s="282"/>
      <c r="OKM1" s="282"/>
      <c r="OKN1" s="282"/>
      <c r="OKO1" s="282"/>
      <c r="OKP1" s="282"/>
      <c r="OKQ1" s="282"/>
      <c r="OKR1" s="282"/>
      <c r="OKS1" s="282"/>
      <c r="OKT1" s="282"/>
      <c r="OKU1" s="282"/>
      <c r="OKV1" s="282"/>
      <c r="OKW1" s="282"/>
      <c r="OKX1" s="282"/>
      <c r="OKY1" s="282"/>
      <c r="OKZ1" s="282"/>
      <c r="OLA1" s="282"/>
      <c r="OLB1" s="282"/>
      <c r="OLC1" s="282"/>
      <c r="OLD1" s="282"/>
      <c r="OLE1" s="282"/>
      <c r="OLF1" s="282"/>
      <c r="OLG1" s="282"/>
      <c r="OLH1" s="282"/>
      <c r="OLI1" s="282"/>
      <c r="OLJ1" s="282"/>
      <c r="OLK1" s="282"/>
      <c r="OLL1" s="282"/>
      <c r="OLM1" s="282"/>
      <c r="OLN1" s="282"/>
      <c r="OLO1" s="282"/>
      <c r="OLP1" s="282"/>
      <c r="OLQ1" s="282"/>
      <c r="OLR1" s="282"/>
      <c r="OLS1" s="282"/>
      <c r="OLT1" s="282"/>
      <c r="OLU1" s="282"/>
      <c r="OLV1" s="282"/>
      <c r="OLW1" s="282"/>
      <c r="OLX1" s="282"/>
      <c r="OLY1" s="282"/>
      <c r="OLZ1" s="282"/>
      <c r="OMA1" s="282"/>
      <c r="OMB1" s="282"/>
      <c r="OMC1" s="282"/>
      <c r="OMD1" s="282"/>
      <c r="OME1" s="282"/>
      <c r="OMF1" s="282"/>
      <c r="OMG1" s="282"/>
      <c r="OMH1" s="282"/>
      <c r="OMI1" s="282"/>
      <c r="OMJ1" s="282"/>
      <c r="OMK1" s="282"/>
      <c r="OML1" s="282"/>
      <c r="OMM1" s="282"/>
      <c r="OMN1" s="282"/>
      <c r="OMO1" s="282"/>
      <c r="OMP1" s="282"/>
      <c r="OMQ1" s="282"/>
      <c r="OMR1" s="282"/>
      <c r="OMS1" s="282"/>
      <c r="OMT1" s="282"/>
      <c r="OMU1" s="282"/>
      <c r="OMV1" s="282"/>
      <c r="OMW1" s="282"/>
      <c r="OMX1" s="282"/>
      <c r="OMY1" s="282"/>
      <c r="OMZ1" s="282"/>
      <c r="ONA1" s="282"/>
      <c r="ONB1" s="282"/>
      <c r="ONC1" s="282"/>
      <c r="OND1" s="282"/>
      <c r="ONE1" s="282"/>
      <c r="ONF1" s="282"/>
      <c r="ONG1" s="282"/>
      <c r="ONH1" s="282"/>
      <c r="ONI1" s="282"/>
      <c r="ONJ1" s="282"/>
      <c r="ONK1" s="282"/>
      <c r="ONL1" s="282"/>
      <c r="ONM1" s="282"/>
      <c r="ONN1" s="282"/>
      <c r="ONO1" s="282"/>
      <c r="ONP1" s="282"/>
      <c r="ONQ1" s="282"/>
      <c r="ONR1" s="282"/>
      <c r="ONS1" s="282"/>
      <c r="ONT1" s="282"/>
      <c r="ONU1" s="282"/>
      <c r="ONV1" s="282"/>
      <c r="ONW1" s="282"/>
      <c r="ONX1" s="282"/>
      <c r="ONY1" s="282"/>
      <c r="ONZ1" s="282"/>
      <c r="OOA1" s="282"/>
      <c r="OOB1" s="282"/>
      <c r="OOC1" s="282"/>
      <c r="OOD1" s="282"/>
      <c r="OOE1" s="282"/>
      <c r="OOF1" s="282"/>
      <c r="OOG1" s="282"/>
      <c r="OOH1" s="282"/>
      <c r="OOI1" s="282"/>
      <c r="OOJ1" s="282"/>
      <c r="OOK1" s="282"/>
      <c r="OOL1" s="282"/>
      <c r="OOM1" s="282"/>
      <c r="OON1" s="282"/>
      <c r="OOO1" s="282"/>
      <c r="OOP1" s="282"/>
      <c r="OOQ1" s="282"/>
      <c r="OOR1" s="282"/>
      <c r="OOS1" s="282"/>
      <c r="OOT1" s="282"/>
      <c r="OOU1" s="282"/>
      <c r="OOV1" s="282"/>
      <c r="OOW1" s="282"/>
      <c r="OOX1" s="282"/>
      <c r="OOY1" s="282"/>
      <c r="OOZ1" s="282"/>
      <c r="OPA1" s="282"/>
      <c r="OPB1" s="282"/>
      <c r="OPC1" s="282"/>
      <c r="OPD1" s="282"/>
      <c r="OPE1" s="282"/>
      <c r="OPF1" s="282"/>
      <c r="OPG1" s="282"/>
      <c r="OPH1" s="282"/>
      <c r="OPI1" s="282"/>
      <c r="OPJ1" s="282"/>
      <c r="OPK1" s="282"/>
      <c r="OPL1" s="282"/>
      <c r="OPM1" s="282"/>
      <c r="OPN1" s="282"/>
      <c r="OPO1" s="282"/>
      <c r="OPP1" s="282"/>
      <c r="OPQ1" s="282"/>
      <c r="OPR1" s="282"/>
      <c r="OPS1" s="282"/>
      <c r="OPT1" s="282"/>
      <c r="OPU1" s="282"/>
      <c r="OPV1" s="282"/>
      <c r="OPW1" s="282"/>
      <c r="OPX1" s="282"/>
      <c r="OPY1" s="282"/>
      <c r="OPZ1" s="282"/>
      <c r="OQA1" s="282"/>
      <c r="OQB1" s="282"/>
      <c r="OQC1" s="282"/>
      <c r="OQD1" s="282"/>
      <c r="OQE1" s="282"/>
      <c r="OQF1" s="282"/>
      <c r="OQG1" s="282"/>
      <c r="OQH1" s="282"/>
      <c r="OQI1" s="282"/>
      <c r="OQJ1" s="282"/>
      <c r="OQK1" s="282"/>
      <c r="OQL1" s="282"/>
      <c r="OQM1" s="282"/>
      <c r="OQN1" s="282"/>
      <c r="OQO1" s="282"/>
      <c r="OQP1" s="282"/>
      <c r="OQQ1" s="282"/>
      <c r="OQR1" s="282"/>
      <c r="OQS1" s="282"/>
      <c r="OQT1" s="282"/>
      <c r="OQU1" s="282"/>
      <c r="OQV1" s="282"/>
      <c r="OQW1" s="282"/>
      <c r="OQX1" s="282"/>
      <c r="OQY1" s="282"/>
      <c r="OQZ1" s="282"/>
      <c r="ORA1" s="282"/>
      <c r="ORB1" s="282"/>
      <c r="ORC1" s="282"/>
      <c r="ORD1" s="282"/>
      <c r="ORE1" s="282"/>
      <c r="ORF1" s="282"/>
      <c r="ORG1" s="282"/>
      <c r="ORH1" s="282"/>
      <c r="ORI1" s="282"/>
      <c r="ORJ1" s="282"/>
      <c r="ORK1" s="282"/>
      <c r="ORL1" s="282"/>
      <c r="ORM1" s="282"/>
      <c r="ORN1" s="282"/>
      <c r="ORO1" s="282"/>
      <c r="ORP1" s="282"/>
      <c r="ORQ1" s="282"/>
      <c r="ORR1" s="282"/>
      <c r="ORS1" s="282"/>
      <c r="ORT1" s="282"/>
      <c r="ORU1" s="282"/>
      <c r="ORV1" s="282"/>
      <c r="ORW1" s="282"/>
      <c r="ORX1" s="282"/>
      <c r="ORY1" s="282"/>
      <c r="ORZ1" s="282"/>
      <c r="OSA1" s="282"/>
      <c r="OSB1" s="282"/>
      <c r="OSC1" s="282"/>
      <c r="OSD1" s="282"/>
      <c r="OSE1" s="282"/>
      <c r="OSF1" s="282"/>
      <c r="OSG1" s="282"/>
      <c r="OSH1" s="282"/>
      <c r="OSI1" s="282"/>
      <c r="OSJ1" s="282"/>
      <c r="OSK1" s="282"/>
      <c r="OSL1" s="282"/>
      <c r="OSM1" s="282"/>
      <c r="OSN1" s="282"/>
      <c r="OSO1" s="282"/>
      <c r="OSP1" s="282"/>
      <c r="OSQ1" s="282"/>
      <c r="OSR1" s="282"/>
      <c r="OSS1" s="282"/>
      <c r="OST1" s="282"/>
      <c r="OSU1" s="282"/>
      <c r="OSV1" s="282"/>
      <c r="OSW1" s="282"/>
      <c r="OSX1" s="282"/>
      <c r="OSY1" s="282"/>
      <c r="OSZ1" s="282"/>
      <c r="OTA1" s="282"/>
      <c r="OTB1" s="282"/>
      <c r="OTC1" s="282"/>
      <c r="OTD1" s="282"/>
      <c r="OTE1" s="282"/>
      <c r="OTF1" s="282"/>
      <c r="OTG1" s="282"/>
      <c r="OTH1" s="282"/>
      <c r="OTI1" s="282"/>
      <c r="OTJ1" s="282"/>
      <c r="OTK1" s="282"/>
      <c r="OTL1" s="282"/>
      <c r="OTM1" s="282"/>
      <c r="OTN1" s="282"/>
      <c r="OTO1" s="282"/>
      <c r="OTP1" s="282"/>
      <c r="OTQ1" s="282"/>
      <c r="OTR1" s="282"/>
      <c r="OTS1" s="282"/>
      <c r="OTT1" s="282"/>
      <c r="OTU1" s="282"/>
      <c r="OTV1" s="282"/>
      <c r="OTW1" s="282"/>
      <c r="OTX1" s="282"/>
      <c r="OTY1" s="282"/>
      <c r="OTZ1" s="282"/>
      <c r="OUA1" s="282"/>
      <c r="OUB1" s="282"/>
      <c r="OUC1" s="282"/>
      <c r="OUD1" s="282"/>
      <c r="OUE1" s="282"/>
      <c r="OUF1" s="282"/>
      <c r="OUG1" s="282"/>
      <c r="OUH1" s="282"/>
      <c r="OUI1" s="282"/>
      <c r="OUJ1" s="282"/>
      <c r="OUK1" s="282"/>
      <c r="OUL1" s="282"/>
      <c r="OUM1" s="282"/>
      <c r="OUN1" s="282"/>
      <c r="OUO1" s="282"/>
      <c r="OUP1" s="282"/>
      <c r="OUQ1" s="282"/>
      <c r="OUR1" s="282"/>
      <c r="OUS1" s="282"/>
      <c r="OUT1" s="282"/>
      <c r="OUU1" s="282"/>
      <c r="OUV1" s="282"/>
      <c r="OUW1" s="282"/>
      <c r="OUX1" s="282"/>
      <c r="OUY1" s="282"/>
      <c r="OUZ1" s="282"/>
      <c r="OVA1" s="282"/>
      <c r="OVB1" s="282"/>
      <c r="OVC1" s="282"/>
      <c r="OVD1" s="282"/>
      <c r="OVE1" s="282"/>
      <c r="OVF1" s="282"/>
      <c r="OVG1" s="282"/>
      <c r="OVH1" s="282"/>
      <c r="OVI1" s="282"/>
      <c r="OVJ1" s="282"/>
      <c r="OVK1" s="282"/>
      <c r="OVL1" s="282"/>
      <c r="OVM1" s="282"/>
      <c r="OVN1" s="282"/>
      <c r="OVO1" s="282"/>
      <c r="OVP1" s="282"/>
      <c r="OVQ1" s="282"/>
      <c r="OVR1" s="282"/>
      <c r="OVS1" s="282"/>
      <c r="OVT1" s="282"/>
      <c r="OVU1" s="282"/>
      <c r="OVV1" s="282"/>
      <c r="OVW1" s="282"/>
      <c r="OVX1" s="282"/>
      <c r="OVY1" s="282"/>
      <c r="OVZ1" s="282"/>
      <c r="OWA1" s="282"/>
      <c r="OWB1" s="282"/>
      <c r="OWC1" s="282"/>
      <c r="OWD1" s="282"/>
      <c r="OWE1" s="282"/>
      <c r="OWF1" s="282"/>
      <c r="OWG1" s="282"/>
      <c r="OWH1" s="282"/>
      <c r="OWI1" s="282"/>
      <c r="OWJ1" s="282"/>
      <c r="OWK1" s="282"/>
      <c r="OWL1" s="282"/>
      <c r="OWM1" s="282"/>
      <c r="OWN1" s="282"/>
      <c r="OWO1" s="282"/>
      <c r="OWP1" s="282"/>
      <c r="OWQ1" s="282"/>
      <c r="OWR1" s="282"/>
      <c r="OWS1" s="282"/>
      <c r="OWT1" s="282"/>
      <c r="OWU1" s="282"/>
      <c r="OWV1" s="282"/>
      <c r="OWW1" s="282"/>
      <c r="OWX1" s="282"/>
      <c r="OWY1" s="282"/>
      <c r="OWZ1" s="282"/>
      <c r="OXA1" s="282"/>
      <c r="OXB1" s="282"/>
      <c r="OXC1" s="282"/>
      <c r="OXD1" s="282"/>
      <c r="OXE1" s="282"/>
      <c r="OXF1" s="282"/>
      <c r="OXG1" s="282"/>
      <c r="OXH1" s="282"/>
      <c r="OXI1" s="282"/>
      <c r="OXJ1" s="282"/>
      <c r="OXK1" s="282"/>
      <c r="OXL1" s="282"/>
      <c r="OXM1" s="282"/>
      <c r="OXN1" s="282"/>
      <c r="OXO1" s="282"/>
      <c r="OXP1" s="282"/>
      <c r="OXQ1" s="282"/>
      <c r="OXR1" s="282"/>
      <c r="OXS1" s="282"/>
      <c r="OXT1" s="282"/>
      <c r="OXU1" s="282"/>
      <c r="OXV1" s="282"/>
      <c r="OXW1" s="282"/>
      <c r="OXX1" s="282"/>
      <c r="OXY1" s="282"/>
      <c r="OXZ1" s="282"/>
      <c r="OYA1" s="282"/>
      <c r="OYB1" s="282"/>
      <c r="OYC1" s="282"/>
      <c r="OYD1" s="282"/>
      <c r="OYE1" s="282"/>
      <c r="OYF1" s="282"/>
      <c r="OYG1" s="282"/>
      <c r="OYH1" s="282"/>
      <c r="OYI1" s="282"/>
      <c r="OYJ1" s="282"/>
      <c r="OYK1" s="282"/>
      <c r="OYL1" s="282"/>
      <c r="OYM1" s="282"/>
      <c r="OYN1" s="282"/>
      <c r="OYO1" s="282"/>
      <c r="OYP1" s="282"/>
      <c r="OYQ1" s="282"/>
      <c r="OYR1" s="282"/>
      <c r="OYS1" s="282"/>
      <c r="OYT1" s="282"/>
      <c r="OYU1" s="282"/>
      <c r="OYV1" s="282"/>
      <c r="OYW1" s="282"/>
      <c r="OYX1" s="282"/>
      <c r="OYY1" s="282"/>
      <c r="OYZ1" s="282"/>
      <c r="OZA1" s="282"/>
      <c r="OZB1" s="282"/>
      <c r="OZC1" s="282"/>
      <c r="OZD1" s="282"/>
      <c r="OZE1" s="282"/>
      <c r="OZF1" s="282"/>
      <c r="OZG1" s="282"/>
      <c r="OZH1" s="282"/>
      <c r="OZI1" s="282"/>
      <c r="OZJ1" s="282"/>
      <c r="OZK1" s="282"/>
      <c r="OZL1" s="282"/>
      <c r="OZM1" s="282"/>
      <c r="OZN1" s="282"/>
      <c r="OZO1" s="282"/>
      <c r="OZP1" s="282"/>
      <c r="OZQ1" s="282"/>
      <c r="OZR1" s="282"/>
      <c r="OZS1" s="282"/>
      <c r="OZT1" s="282"/>
      <c r="OZU1" s="282"/>
      <c r="OZV1" s="282"/>
      <c r="OZW1" s="282"/>
      <c r="OZX1" s="282"/>
      <c r="OZY1" s="282"/>
      <c r="OZZ1" s="282"/>
      <c r="PAA1" s="282"/>
      <c r="PAB1" s="282"/>
      <c r="PAC1" s="282"/>
      <c r="PAD1" s="282"/>
      <c r="PAE1" s="282"/>
      <c r="PAF1" s="282"/>
      <c r="PAG1" s="282"/>
      <c r="PAH1" s="282"/>
      <c r="PAI1" s="282"/>
      <c r="PAJ1" s="282"/>
      <c r="PAK1" s="282"/>
      <c r="PAL1" s="282"/>
      <c r="PAM1" s="282"/>
      <c r="PAN1" s="282"/>
      <c r="PAO1" s="282"/>
      <c r="PAP1" s="282"/>
      <c r="PAQ1" s="282"/>
      <c r="PAR1" s="282"/>
      <c r="PAS1" s="282"/>
      <c r="PAT1" s="282"/>
      <c r="PAU1" s="282"/>
      <c r="PAV1" s="282"/>
      <c r="PAW1" s="282"/>
      <c r="PAX1" s="282"/>
      <c r="PAY1" s="282"/>
      <c r="PAZ1" s="282"/>
      <c r="PBA1" s="282"/>
      <c r="PBB1" s="282"/>
      <c r="PBC1" s="282"/>
      <c r="PBD1" s="282"/>
      <c r="PBE1" s="282"/>
      <c r="PBF1" s="282"/>
      <c r="PBG1" s="282"/>
      <c r="PBH1" s="282"/>
      <c r="PBI1" s="282"/>
      <c r="PBJ1" s="282"/>
      <c r="PBK1" s="282"/>
      <c r="PBL1" s="282"/>
      <c r="PBM1" s="282"/>
      <c r="PBN1" s="282"/>
      <c r="PBO1" s="282"/>
      <c r="PBP1" s="282"/>
      <c r="PBQ1" s="282"/>
      <c r="PBR1" s="282"/>
      <c r="PBS1" s="282"/>
      <c r="PBT1" s="282"/>
      <c r="PBU1" s="282"/>
      <c r="PBV1" s="282"/>
      <c r="PBW1" s="282"/>
      <c r="PBX1" s="282"/>
      <c r="PBY1" s="282"/>
      <c r="PBZ1" s="282"/>
      <c r="PCA1" s="282"/>
      <c r="PCB1" s="282"/>
      <c r="PCC1" s="282"/>
      <c r="PCD1" s="282"/>
      <c r="PCE1" s="282"/>
      <c r="PCF1" s="282"/>
      <c r="PCG1" s="282"/>
      <c r="PCH1" s="282"/>
      <c r="PCI1" s="282"/>
      <c r="PCJ1" s="282"/>
      <c r="PCK1" s="282"/>
      <c r="PCL1" s="282"/>
      <c r="PCM1" s="282"/>
      <c r="PCN1" s="282"/>
      <c r="PCO1" s="282"/>
      <c r="PCP1" s="282"/>
      <c r="PCQ1" s="282"/>
      <c r="PCR1" s="282"/>
      <c r="PCS1" s="282"/>
      <c r="PCT1" s="282"/>
      <c r="PCU1" s="282"/>
      <c r="PCV1" s="282"/>
      <c r="PCW1" s="282"/>
      <c r="PCX1" s="282"/>
      <c r="PCY1" s="282"/>
      <c r="PCZ1" s="282"/>
      <c r="PDA1" s="282"/>
      <c r="PDB1" s="282"/>
      <c r="PDC1" s="282"/>
      <c r="PDD1" s="282"/>
      <c r="PDE1" s="282"/>
      <c r="PDF1" s="282"/>
      <c r="PDG1" s="282"/>
      <c r="PDH1" s="282"/>
      <c r="PDI1" s="282"/>
      <c r="PDJ1" s="282"/>
      <c r="PDK1" s="282"/>
      <c r="PDL1" s="282"/>
      <c r="PDM1" s="282"/>
      <c r="PDN1" s="282"/>
      <c r="PDO1" s="282"/>
      <c r="PDP1" s="282"/>
      <c r="PDQ1" s="282"/>
      <c r="PDR1" s="282"/>
      <c r="PDS1" s="282"/>
      <c r="PDT1" s="282"/>
      <c r="PDU1" s="282"/>
      <c r="PDV1" s="282"/>
      <c r="PDW1" s="282"/>
      <c r="PDX1" s="282"/>
      <c r="PDY1" s="282"/>
      <c r="PDZ1" s="282"/>
      <c r="PEA1" s="282"/>
      <c r="PEB1" s="282"/>
      <c r="PEC1" s="282"/>
      <c r="PED1" s="282"/>
      <c r="PEE1" s="282"/>
      <c r="PEF1" s="282"/>
      <c r="PEG1" s="282"/>
      <c r="PEH1" s="282"/>
      <c r="PEI1" s="282"/>
      <c r="PEJ1" s="282"/>
      <c r="PEK1" s="282"/>
      <c r="PEL1" s="282"/>
      <c r="PEM1" s="282"/>
      <c r="PEN1" s="282"/>
      <c r="PEO1" s="282"/>
      <c r="PEP1" s="282"/>
      <c r="PEQ1" s="282"/>
      <c r="PER1" s="282"/>
      <c r="PES1" s="282"/>
      <c r="PET1" s="282"/>
      <c r="PEU1" s="282"/>
      <c r="PEV1" s="282"/>
      <c r="PEW1" s="282"/>
      <c r="PEX1" s="282"/>
      <c r="PEY1" s="282"/>
      <c r="PEZ1" s="282"/>
      <c r="PFA1" s="282"/>
      <c r="PFB1" s="282"/>
      <c r="PFC1" s="282"/>
      <c r="PFD1" s="282"/>
      <c r="PFE1" s="282"/>
      <c r="PFF1" s="282"/>
      <c r="PFG1" s="282"/>
      <c r="PFH1" s="282"/>
      <c r="PFI1" s="282"/>
      <c r="PFJ1" s="282"/>
      <c r="PFK1" s="282"/>
      <c r="PFL1" s="282"/>
      <c r="PFM1" s="282"/>
      <c r="PFN1" s="282"/>
      <c r="PFO1" s="282"/>
      <c r="PFP1" s="282"/>
      <c r="PFQ1" s="282"/>
      <c r="PFR1" s="282"/>
      <c r="PFS1" s="282"/>
      <c r="PFT1" s="282"/>
      <c r="PFU1" s="282"/>
      <c r="PFV1" s="282"/>
      <c r="PFW1" s="282"/>
      <c r="PFX1" s="282"/>
      <c r="PFY1" s="282"/>
      <c r="PFZ1" s="282"/>
      <c r="PGA1" s="282"/>
      <c r="PGB1" s="282"/>
      <c r="PGC1" s="282"/>
      <c r="PGD1" s="282"/>
      <c r="PGE1" s="282"/>
      <c r="PGF1" s="282"/>
      <c r="PGG1" s="282"/>
      <c r="PGH1" s="282"/>
      <c r="PGI1" s="282"/>
      <c r="PGJ1" s="282"/>
      <c r="PGK1" s="282"/>
      <c r="PGL1" s="282"/>
      <c r="PGM1" s="282"/>
      <c r="PGN1" s="282"/>
      <c r="PGO1" s="282"/>
      <c r="PGP1" s="282"/>
      <c r="PGQ1" s="282"/>
      <c r="PGR1" s="282"/>
      <c r="PGS1" s="282"/>
      <c r="PGT1" s="282"/>
      <c r="PGU1" s="282"/>
      <c r="PGV1" s="282"/>
      <c r="PGW1" s="282"/>
      <c r="PGX1" s="282"/>
      <c r="PGY1" s="282"/>
      <c r="PGZ1" s="282"/>
      <c r="PHA1" s="282"/>
      <c r="PHB1" s="282"/>
      <c r="PHC1" s="282"/>
      <c r="PHD1" s="282"/>
      <c r="PHE1" s="282"/>
      <c r="PHF1" s="282"/>
      <c r="PHG1" s="282"/>
      <c r="PHH1" s="282"/>
      <c r="PHI1" s="282"/>
      <c r="PHJ1" s="282"/>
      <c r="PHK1" s="282"/>
      <c r="PHL1" s="282"/>
      <c r="PHM1" s="282"/>
      <c r="PHN1" s="282"/>
      <c r="PHO1" s="282"/>
      <c r="PHP1" s="282"/>
      <c r="PHQ1" s="282"/>
      <c r="PHR1" s="282"/>
      <c r="PHS1" s="282"/>
      <c r="PHT1" s="282"/>
      <c r="PHU1" s="282"/>
      <c r="PHV1" s="282"/>
      <c r="PHW1" s="282"/>
      <c r="PHX1" s="282"/>
      <c r="PHY1" s="282"/>
      <c r="PHZ1" s="282"/>
      <c r="PIA1" s="282"/>
      <c r="PIB1" s="282"/>
      <c r="PIC1" s="282"/>
      <c r="PID1" s="282"/>
      <c r="PIE1" s="282"/>
      <c r="PIF1" s="282"/>
      <c r="PIG1" s="282"/>
      <c r="PIH1" s="282"/>
      <c r="PII1" s="282"/>
      <c r="PIJ1" s="282"/>
      <c r="PIK1" s="282"/>
      <c r="PIL1" s="282"/>
      <c r="PIM1" s="282"/>
      <c r="PIN1" s="282"/>
      <c r="PIO1" s="282"/>
      <c r="PIP1" s="282"/>
      <c r="PIQ1" s="282"/>
      <c r="PIR1" s="282"/>
      <c r="PIS1" s="282"/>
      <c r="PIT1" s="282"/>
      <c r="PIU1" s="282"/>
      <c r="PIV1" s="282"/>
      <c r="PIW1" s="282"/>
      <c r="PIX1" s="282"/>
      <c r="PIY1" s="282"/>
      <c r="PIZ1" s="282"/>
      <c r="PJA1" s="282"/>
      <c r="PJB1" s="282"/>
      <c r="PJC1" s="282"/>
      <c r="PJD1" s="282"/>
      <c r="PJE1" s="282"/>
      <c r="PJF1" s="282"/>
      <c r="PJG1" s="282"/>
      <c r="PJH1" s="282"/>
      <c r="PJI1" s="282"/>
      <c r="PJJ1" s="282"/>
      <c r="PJK1" s="282"/>
      <c r="PJL1" s="282"/>
      <c r="PJM1" s="282"/>
      <c r="PJN1" s="282"/>
      <c r="PJO1" s="282"/>
      <c r="PJP1" s="282"/>
      <c r="PJQ1" s="282"/>
      <c r="PJR1" s="282"/>
      <c r="PJS1" s="282"/>
      <c r="PJT1" s="282"/>
      <c r="PJU1" s="282"/>
      <c r="PJV1" s="282"/>
      <c r="PJW1" s="282"/>
      <c r="PJX1" s="282"/>
      <c r="PJY1" s="282"/>
      <c r="PJZ1" s="282"/>
      <c r="PKA1" s="282"/>
      <c r="PKB1" s="282"/>
      <c r="PKC1" s="282"/>
      <c r="PKD1" s="282"/>
      <c r="PKE1" s="282"/>
      <c r="PKF1" s="282"/>
      <c r="PKG1" s="282"/>
      <c r="PKH1" s="282"/>
      <c r="PKI1" s="282"/>
      <c r="PKJ1" s="282"/>
      <c r="PKK1" s="282"/>
      <c r="PKL1" s="282"/>
      <c r="PKM1" s="282"/>
      <c r="PKN1" s="282"/>
      <c r="PKO1" s="282"/>
      <c r="PKP1" s="282"/>
      <c r="PKQ1" s="282"/>
      <c r="PKR1" s="282"/>
      <c r="PKS1" s="282"/>
      <c r="PKT1" s="282"/>
      <c r="PKU1" s="282"/>
      <c r="PKV1" s="282"/>
      <c r="PKW1" s="282"/>
      <c r="PKX1" s="282"/>
      <c r="PKY1" s="282"/>
      <c r="PKZ1" s="282"/>
      <c r="PLA1" s="282"/>
      <c r="PLB1" s="282"/>
      <c r="PLC1" s="282"/>
      <c r="PLD1" s="282"/>
      <c r="PLE1" s="282"/>
      <c r="PLF1" s="282"/>
      <c r="PLG1" s="282"/>
      <c r="PLH1" s="282"/>
      <c r="PLI1" s="282"/>
      <c r="PLJ1" s="282"/>
      <c r="PLK1" s="282"/>
      <c r="PLL1" s="282"/>
      <c r="PLM1" s="282"/>
      <c r="PLN1" s="282"/>
      <c r="PLO1" s="282"/>
      <c r="PLP1" s="282"/>
      <c r="PLQ1" s="282"/>
      <c r="PLR1" s="282"/>
      <c r="PLS1" s="282"/>
      <c r="PLT1" s="282"/>
      <c r="PLU1" s="282"/>
      <c r="PLV1" s="282"/>
      <c r="PLW1" s="282"/>
      <c r="PLX1" s="282"/>
      <c r="PLY1" s="282"/>
      <c r="PLZ1" s="282"/>
      <c r="PMA1" s="282"/>
      <c r="PMB1" s="282"/>
      <c r="PMC1" s="282"/>
      <c r="PMD1" s="282"/>
      <c r="PME1" s="282"/>
      <c r="PMF1" s="282"/>
      <c r="PMG1" s="282"/>
      <c r="PMH1" s="282"/>
      <c r="PMI1" s="282"/>
      <c r="PMJ1" s="282"/>
      <c r="PMK1" s="282"/>
      <c r="PML1" s="282"/>
      <c r="PMM1" s="282"/>
      <c r="PMN1" s="282"/>
      <c r="PMO1" s="282"/>
      <c r="PMP1" s="282"/>
      <c r="PMQ1" s="282"/>
      <c r="PMR1" s="282"/>
      <c r="PMS1" s="282"/>
      <c r="PMT1" s="282"/>
      <c r="PMU1" s="282"/>
      <c r="PMV1" s="282"/>
      <c r="PMW1" s="282"/>
      <c r="PMX1" s="282"/>
      <c r="PMY1" s="282"/>
      <c r="PMZ1" s="282"/>
      <c r="PNA1" s="282"/>
      <c r="PNB1" s="282"/>
      <c r="PNC1" s="282"/>
      <c r="PND1" s="282"/>
      <c r="PNE1" s="282"/>
      <c r="PNF1" s="282"/>
      <c r="PNG1" s="282"/>
      <c r="PNH1" s="282"/>
      <c r="PNI1" s="282"/>
      <c r="PNJ1" s="282"/>
      <c r="PNK1" s="282"/>
      <c r="PNL1" s="282"/>
      <c r="PNM1" s="282"/>
      <c r="PNN1" s="282"/>
      <c r="PNO1" s="282"/>
      <c r="PNP1" s="282"/>
      <c r="PNQ1" s="282"/>
      <c r="PNR1" s="282"/>
      <c r="PNS1" s="282"/>
      <c r="PNT1" s="282"/>
      <c r="PNU1" s="282"/>
      <c r="PNV1" s="282"/>
      <c r="PNW1" s="282"/>
      <c r="PNX1" s="282"/>
      <c r="PNY1" s="282"/>
      <c r="PNZ1" s="282"/>
      <c r="POA1" s="282"/>
      <c r="POB1" s="282"/>
      <c r="POC1" s="282"/>
      <c r="POD1" s="282"/>
      <c r="POE1" s="282"/>
      <c r="POF1" s="282"/>
      <c r="POG1" s="282"/>
      <c r="POH1" s="282"/>
      <c r="POI1" s="282"/>
      <c r="POJ1" s="282"/>
      <c r="POK1" s="282"/>
      <c r="POL1" s="282"/>
      <c r="POM1" s="282"/>
      <c r="PON1" s="282"/>
      <c r="POO1" s="282"/>
      <c r="POP1" s="282"/>
      <c r="POQ1" s="282"/>
      <c r="POR1" s="282"/>
      <c r="POS1" s="282"/>
      <c r="POT1" s="282"/>
      <c r="POU1" s="282"/>
      <c r="POV1" s="282"/>
      <c r="POW1" s="282"/>
      <c r="POX1" s="282"/>
      <c r="POY1" s="282"/>
      <c r="POZ1" s="282"/>
      <c r="PPA1" s="282"/>
      <c r="PPB1" s="282"/>
      <c r="PPC1" s="282"/>
      <c r="PPD1" s="282"/>
      <c r="PPE1" s="282"/>
      <c r="PPF1" s="282"/>
      <c r="PPG1" s="282"/>
      <c r="PPH1" s="282"/>
      <c r="PPI1" s="282"/>
      <c r="PPJ1" s="282"/>
      <c r="PPK1" s="282"/>
      <c r="PPL1" s="282"/>
      <c r="PPM1" s="282"/>
      <c r="PPN1" s="282"/>
      <c r="PPO1" s="282"/>
      <c r="PPP1" s="282"/>
      <c r="PPQ1" s="282"/>
      <c r="PPR1" s="282"/>
      <c r="PPS1" s="282"/>
      <c r="PPT1" s="282"/>
      <c r="PPU1" s="282"/>
      <c r="PPV1" s="282"/>
      <c r="PPW1" s="282"/>
      <c r="PPX1" s="282"/>
      <c r="PPY1" s="282"/>
      <c r="PPZ1" s="282"/>
      <c r="PQA1" s="282"/>
      <c r="PQB1" s="282"/>
      <c r="PQC1" s="282"/>
      <c r="PQD1" s="282"/>
      <c r="PQE1" s="282"/>
      <c r="PQF1" s="282"/>
      <c r="PQG1" s="282"/>
      <c r="PQH1" s="282"/>
      <c r="PQI1" s="282"/>
      <c r="PQJ1" s="282"/>
      <c r="PQK1" s="282"/>
      <c r="PQL1" s="282"/>
      <c r="PQM1" s="282"/>
      <c r="PQN1" s="282"/>
      <c r="PQO1" s="282"/>
      <c r="PQP1" s="282"/>
      <c r="PQQ1" s="282"/>
      <c r="PQR1" s="282"/>
      <c r="PQS1" s="282"/>
      <c r="PQT1" s="282"/>
      <c r="PQU1" s="282"/>
      <c r="PQV1" s="282"/>
      <c r="PQW1" s="282"/>
      <c r="PQX1" s="282"/>
      <c r="PQY1" s="282"/>
      <c r="PQZ1" s="282"/>
      <c r="PRA1" s="282"/>
      <c r="PRB1" s="282"/>
      <c r="PRC1" s="282"/>
      <c r="PRD1" s="282"/>
      <c r="PRE1" s="282"/>
      <c r="PRF1" s="282"/>
      <c r="PRG1" s="282"/>
      <c r="PRH1" s="282"/>
      <c r="PRI1" s="282"/>
      <c r="PRJ1" s="282"/>
      <c r="PRK1" s="282"/>
      <c r="PRL1" s="282"/>
      <c r="PRM1" s="282"/>
      <c r="PRN1" s="282"/>
      <c r="PRO1" s="282"/>
      <c r="PRP1" s="282"/>
      <c r="PRQ1" s="282"/>
      <c r="PRR1" s="282"/>
      <c r="PRS1" s="282"/>
      <c r="PRT1" s="282"/>
      <c r="PRU1" s="282"/>
      <c r="PRV1" s="282"/>
      <c r="PRW1" s="282"/>
      <c r="PRX1" s="282"/>
      <c r="PRY1" s="282"/>
      <c r="PRZ1" s="282"/>
      <c r="PSA1" s="282"/>
      <c r="PSB1" s="282"/>
      <c r="PSC1" s="282"/>
      <c r="PSD1" s="282"/>
      <c r="PSE1" s="282"/>
      <c r="PSF1" s="282"/>
      <c r="PSG1" s="282"/>
      <c r="PSH1" s="282"/>
      <c r="PSI1" s="282"/>
      <c r="PSJ1" s="282"/>
      <c r="PSK1" s="282"/>
      <c r="PSL1" s="282"/>
      <c r="PSM1" s="282"/>
      <c r="PSN1" s="282"/>
      <c r="PSO1" s="282"/>
      <c r="PSP1" s="282"/>
      <c r="PSQ1" s="282"/>
      <c r="PSR1" s="282"/>
      <c r="PSS1" s="282"/>
      <c r="PST1" s="282"/>
      <c r="PSU1" s="282"/>
      <c r="PSV1" s="282"/>
      <c r="PSW1" s="282"/>
      <c r="PSX1" s="282"/>
      <c r="PSY1" s="282"/>
      <c r="PSZ1" s="282"/>
      <c r="PTA1" s="282"/>
      <c r="PTB1" s="282"/>
      <c r="PTC1" s="282"/>
      <c r="PTD1" s="282"/>
      <c r="PTE1" s="282"/>
      <c r="PTF1" s="282"/>
      <c r="PTG1" s="282"/>
      <c r="PTH1" s="282"/>
      <c r="PTI1" s="282"/>
      <c r="PTJ1" s="282"/>
      <c r="PTK1" s="282"/>
      <c r="PTL1" s="282"/>
      <c r="PTM1" s="282"/>
      <c r="PTN1" s="282"/>
      <c r="PTO1" s="282"/>
      <c r="PTP1" s="282"/>
      <c r="PTQ1" s="282"/>
      <c r="PTR1" s="282"/>
      <c r="PTS1" s="282"/>
      <c r="PTT1" s="282"/>
      <c r="PTU1" s="282"/>
      <c r="PTV1" s="282"/>
      <c r="PTW1" s="282"/>
      <c r="PTX1" s="282"/>
      <c r="PTY1" s="282"/>
      <c r="PTZ1" s="282"/>
      <c r="PUA1" s="282"/>
      <c r="PUB1" s="282"/>
      <c r="PUC1" s="282"/>
      <c r="PUD1" s="282"/>
      <c r="PUE1" s="282"/>
      <c r="PUF1" s="282"/>
      <c r="PUG1" s="282"/>
      <c r="PUH1" s="282"/>
      <c r="PUI1" s="282"/>
      <c r="PUJ1" s="282"/>
      <c r="PUK1" s="282"/>
      <c r="PUL1" s="282"/>
      <c r="PUM1" s="282"/>
      <c r="PUN1" s="282"/>
      <c r="PUO1" s="282"/>
      <c r="PUP1" s="282"/>
      <c r="PUQ1" s="282"/>
      <c r="PUR1" s="282"/>
      <c r="PUS1" s="282"/>
      <c r="PUT1" s="282"/>
      <c r="PUU1" s="282"/>
      <c r="PUV1" s="282"/>
      <c r="PUW1" s="282"/>
      <c r="PUX1" s="282"/>
      <c r="PUY1" s="282"/>
      <c r="PUZ1" s="282"/>
      <c r="PVA1" s="282"/>
      <c r="PVB1" s="282"/>
      <c r="PVC1" s="282"/>
      <c r="PVD1" s="282"/>
      <c r="PVE1" s="282"/>
      <c r="PVF1" s="282"/>
      <c r="PVG1" s="282"/>
      <c r="PVH1" s="282"/>
      <c r="PVI1" s="282"/>
      <c r="PVJ1" s="282"/>
      <c r="PVK1" s="282"/>
      <c r="PVL1" s="282"/>
      <c r="PVM1" s="282"/>
      <c r="PVN1" s="282"/>
      <c r="PVO1" s="282"/>
      <c r="PVP1" s="282"/>
      <c r="PVQ1" s="282"/>
      <c r="PVR1" s="282"/>
      <c r="PVS1" s="282"/>
      <c r="PVT1" s="282"/>
      <c r="PVU1" s="282"/>
      <c r="PVV1" s="282"/>
      <c r="PVW1" s="282"/>
      <c r="PVX1" s="282"/>
      <c r="PVY1" s="282"/>
      <c r="PVZ1" s="282"/>
      <c r="PWA1" s="282"/>
      <c r="PWB1" s="282"/>
      <c r="PWC1" s="282"/>
      <c r="PWD1" s="282"/>
      <c r="PWE1" s="282"/>
      <c r="PWF1" s="282"/>
      <c r="PWG1" s="282"/>
      <c r="PWH1" s="282"/>
      <c r="PWI1" s="282"/>
      <c r="PWJ1" s="282"/>
      <c r="PWK1" s="282"/>
      <c r="PWL1" s="282"/>
      <c r="PWM1" s="282"/>
      <c r="PWN1" s="282"/>
      <c r="PWO1" s="282"/>
      <c r="PWP1" s="282"/>
      <c r="PWQ1" s="282"/>
      <c r="PWR1" s="282"/>
      <c r="PWS1" s="282"/>
      <c r="PWT1" s="282"/>
      <c r="PWU1" s="282"/>
      <c r="PWV1" s="282"/>
      <c r="PWW1" s="282"/>
      <c r="PWX1" s="282"/>
      <c r="PWY1" s="282"/>
      <c r="PWZ1" s="282"/>
      <c r="PXA1" s="282"/>
      <c r="PXB1" s="282"/>
      <c r="PXC1" s="282"/>
      <c r="PXD1" s="282"/>
      <c r="PXE1" s="282"/>
      <c r="PXF1" s="282"/>
      <c r="PXG1" s="282"/>
      <c r="PXH1" s="282"/>
      <c r="PXI1" s="282"/>
      <c r="PXJ1" s="282"/>
      <c r="PXK1" s="282"/>
      <c r="PXL1" s="282"/>
      <c r="PXM1" s="282"/>
      <c r="PXN1" s="282"/>
      <c r="PXO1" s="282"/>
      <c r="PXP1" s="282"/>
      <c r="PXQ1" s="282"/>
      <c r="PXR1" s="282"/>
      <c r="PXS1" s="282"/>
      <c r="PXT1" s="282"/>
      <c r="PXU1" s="282"/>
      <c r="PXV1" s="282"/>
      <c r="PXW1" s="282"/>
      <c r="PXX1" s="282"/>
      <c r="PXY1" s="282"/>
      <c r="PXZ1" s="282"/>
      <c r="PYA1" s="282"/>
      <c r="PYB1" s="282"/>
      <c r="PYC1" s="282"/>
      <c r="PYD1" s="282"/>
      <c r="PYE1" s="282"/>
      <c r="PYF1" s="282"/>
      <c r="PYG1" s="282"/>
      <c r="PYH1" s="282"/>
      <c r="PYI1" s="282"/>
      <c r="PYJ1" s="282"/>
      <c r="PYK1" s="282"/>
      <c r="PYL1" s="282"/>
      <c r="PYM1" s="282"/>
      <c r="PYN1" s="282"/>
      <c r="PYO1" s="282"/>
      <c r="PYP1" s="282"/>
      <c r="PYQ1" s="282"/>
      <c r="PYR1" s="282"/>
      <c r="PYS1" s="282"/>
      <c r="PYT1" s="282"/>
      <c r="PYU1" s="282"/>
      <c r="PYV1" s="282"/>
      <c r="PYW1" s="282"/>
      <c r="PYX1" s="282"/>
      <c r="PYY1" s="282"/>
      <c r="PYZ1" s="282"/>
      <c r="PZA1" s="282"/>
      <c r="PZB1" s="282"/>
      <c r="PZC1" s="282"/>
      <c r="PZD1" s="282"/>
      <c r="PZE1" s="282"/>
      <c r="PZF1" s="282"/>
      <c r="PZG1" s="282"/>
      <c r="PZH1" s="282"/>
      <c r="PZI1" s="282"/>
      <c r="PZJ1" s="282"/>
      <c r="PZK1" s="282"/>
      <c r="PZL1" s="282"/>
      <c r="PZM1" s="282"/>
      <c r="PZN1" s="282"/>
      <c r="PZO1" s="282"/>
      <c r="PZP1" s="282"/>
      <c r="PZQ1" s="282"/>
      <c r="PZR1" s="282"/>
      <c r="PZS1" s="282"/>
      <c r="PZT1" s="282"/>
      <c r="PZU1" s="282"/>
      <c r="PZV1" s="282"/>
      <c r="PZW1" s="282"/>
      <c r="PZX1" s="282"/>
      <c r="PZY1" s="282"/>
      <c r="PZZ1" s="282"/>
      <c r="QAA1" s="282"/>
      <c r="QAB1" s="282"/>
      <c r="QAC1" s="282"/>
      <c r="QAD1" s="282"/>
      <c r="QAE1" s="282"/>
      <c r="QAF1" s="282"/>
      <c r="QAG1" s="282"/>
      <c r="QAH1" s="282"/>
      <c r="QAI1" s="282"/>
      <c r="QAJ1" s="282"/>
      <c r="QAK1" s="282"/>
      <c r="QAL1" s="282"/>
      <c r="QAM1" s="282"/>
      <c r="QAN1" s="282"/>
      <c r="QAO1" s="282"/>
      <c r="QAP1" s="282"/>
      <c r="QAQ1" s="282"/>
      <c r="QAR1" s="282"/>
      <c r="QAS1" s="282"/>
      <c r="QAT1" s="282"/>
      <c r="QAU1" s="282"/>
      <c r="QAV1" s="282"/>
      <c r="QAW1" s="282"/>
      <c r="QAX1" s="282"/>
      <c r="QAY1" s="282"/>
      <c r="QAZ1" s="282"/>
      <c r="QBA1" s="282"/>
      <c r="QBB1" s="282"/>
      <c r="QBC1" s="282"/>
      <c r="QBD1" s="282"/>
      <c r="QBE1" s="282"/>
      <c r="QBF1" s="282"/>
      <c r="QBG1" s="282"/>
      <c r="QBH1" s="282"/>
      <c r="QBI1" s="282"/>
      <c r="QBJ1" s="282"/>
      <c r="QBK1" s="282"/>
      <c r="QBL1" s="282"/>
      <c r="QBM1" s="282"/>
      <c r="QBN1" s="282"/>
      <c r="QBO1" s="282"/>
      <c r="QBP1" s="282"/>
      <c r="QBQ1" s="282"/>
      <c r="QBR1" s="282"/>
      <c r="QBS1" s="282"/>
      <c r="QBT1" s="282"/>
      <c r="QBU1" s="282"/>
      <c r="QBV1" s="282"/>
      <c r="QBW1" s="282"/>
      <c r="QBX1" s="282"/>
      <c r="QBY1" s="282"/>
      <c r="QBZ1" s="282"/>
      <c r="QCA1" s="282"/>
      <c r="QCB1" s="282"/>
      <c r="QCC1" s="282"/>
      <c r="QCD1" s="282"/>
      <c r="QCE1" s="282"/>
      <c r="QCF1" s="282"/>
      <c r="QCG1" s="282"/>
      <c r="QCH1" s="282"/>
      <c r="QCI1" s="282"/>
      <c r="QCJ1" s="282"/>
      <c r="QCK1" s="282"/>
      <c r="QCL1" s="282"/>
      <c r="QCM1" s="282"/>
      <c r="QCN1" s="282"/>
      <c r="QCO1" s="282"/>
      <c r="QCP1" s="282"/>
      <c r="QCQ1" s="282"/>
      <c r="QCR1" s="282"/>
      <c r="QCS1" s="282"/>
      <c r="QCT1" s="282"/>
      <c r="QCU1" s="282"/>
      <c r="QCV1" s="282"/>
      <c r="QCW1" s="282"/>
      <c r="QCX1" s="282"/>
      <c r="QCY1" s="282"/>
      <c r="QCZ1" s="282"/>
      <c r="QDA1" s="282"/>
      <c r="QDB1" s="282"/>
      <c r="QDC1" s="282"/>
      <c r="QDD1" s="282"/>
      <c r="QDE1" s="282"/>
      <c r="QDF1" s="282"/>
      <c r="QDG1" s="282"/>
      <c r="QDH1" s="282"/>
      <c r="QDI1" s="282"/>
      <c r="QDJ1" s="282"/>
      <c r="QDK1" s="282"/>
      <c r="QDL1" s="282"/>
      <c r="QDM1" s="282"/>
      <c r="QDN1" s="282"/>
      <c r="QDO1" s="282"/>
      <c r="QDP1" s="282"/>
      <c r="QDQ1" s="282"/>
      <c r="QDR1" s="282"/>
      <c r="QDS1" s="282"/>
      <c r="QDT1" s="282"/>
      <c r="QDU1" s="282"/>
      <c r="QDV1" s="282"/>
      <c r="QDW1" s="282"/>
      <c r="QDX1" s="282"/>
      <c r="QDY1" s="282"/>
      <c r="QDZ1" s="282"/>
      <c r="QEA1" s="282"/>
      <c r="QEB1" s="282"/>
      <c r="QEC1" s="282"/>
      <c r="QED1" s="282"/>
      <c r="QEE1" s="282"/>
      <c r="QEF1" s="282"/>
      <c r="QEG1" s="282"/>
      <c r="QEH1" s="282"/>
      <c r="QEI1" s="282"/>
      <c r="QEJ1" s="282"/>
      <c r="QEK1" s="282"/>
      <c r="QEL1" s="282"/>
      <c r="QEM1" s="282"/>
      <c r="QEN1" s="282"/>
      <c r="QEO1" s="282"/>
      <c r="QEP1" s="282"/>
      <c r="QEQ1" s="282"/>
      <c r="QER1" s="282"/>
      <c r="QES1" s="282"/>
      <c r="QET1" s="282"/>
      <c r="QEU1" s="282"/>
      <c r="QEV1" s="282"/>
      <c r="QEW1" s="282"/>
      <c r="QEX1" s="282"/>
      <c r="QEY1" s="282"/>
      <c r="QEZ1" s="282"/>
      <c r="QFA1" s="282"/>
      <c r="QFB1" s="282"/>
      <c r="QFC1" s="282"/>
      <c r="QFD1" s="282"/>
      <c r="QFE1" s="282"/>
      <c r="QFF1" s="282"/>
      <c r="QFG1" s="282"/>
      <c r="QFH1" s="282"/>
      <c r="QFI1" s="282"/>
      <c r="QFJ1" s="282"/>
      <c r="QFK1" s="282"/>
      <c r="QFL1" s="282"/>
      <c r="QFM1" s="282"/>
      <c r="QFN1" s="282"/>
      <c r="QFO1" s="282"/>
      <c r="QFP1" s="282"/>
      <c r="QFQ1" s="282"/>
      <c r="QFR1" s="282"/>
      <c r="QFS1" s="282"/>
      <c r="QFT1" s="282"/>
      <c r="QFU1" s="282"/>
      <c r="QFV1" s="282"/>
      <c r="QFW1" s="282"/>
      <c r="QFX1" s="282"/>
      <c r="QFY1" s="282"/>
      <c r="QFZ1" s="282"/>
      <c r="QGA1" s="282"/>
      <c r="QGB1" s="282"/>
      <c r="QGC1" s="282"/>
      <c r="QGD1" s="282"/>
      <c r="QGE1" s="282"/>
      <c r="QGF1" s="282"/>
      <c r="QGG1" s="282"/>
      <c r="QGH1" s="282"/>
      <c r="QGI1" s="282"/>
      <c r="QGJ1" s="282"/>
      <c r="QGK1" s="282"/>
      <c r="QGL1" s="282"/>
      <c r="QGM1" s="282"/>
      <c r="QGN1" s="282"/>
      <c r="QGO1" s="282"/>
      <c r="QGP1" s="282"/>
      <c r="QGQ1" s="282"/>
      <c r="QGR1" s="282"/>
      <c r="QGS1" s="282"/>
      <c r="QGT1" s="282"/>
      <c r="QGU1" s="282"/>
      <c r="QGV1" s="282"/>
      <c r="QGW1" s="282"/>
      <c r="QGX1" s="282"/>
      <c r="QGY1" s="282"/>
      <c r="QGZ1" s="282"/>
      <c r="QHA1" s="282"/>
      <c r="QHB1" s="282"/>
      <c r="QHC1" s="282"/>
      <c r="QHD1" s="282"/>
      <c r="QHE1" s="282"/>
      <c r="QHF1" s="282"/>
      <c r="QHG1" s="282"/>
      <c r="QHH1" s="282"/>
      <c r="QHI1" s="282"/>
      <c r="QHJ1" s="282"/>
      <c r="QHK1" s="282"/>
      <c r="QHL1" s="282"/>
      <c r="QHM1" s="282"/>
      <c r="QHN1" s="282"/>
      <c r="QHO1" s="282"/>
      <c r="QHP1" s="282"/>
      <c r="QHQ1" s="282"/>
      <c r="QHR1" s="282"/>
      <c r="QHS1" s="282"/>
      <c r="QHT1" s="282"/>
      <c r="QHU1" s="282"/>
      <c r="QHV1" s="282"/>
      <c r="QHW1" s="282"/>
      <c r="QHX1" s="282"/>
      <c r="QHY1" s="282"/>
      <c r="QHZ1" s="282"/>
      <c r="QIA1" s="282"/>
      <c r="QIB1" s="282"/>
      <c r="QIC1" s="282"/>
      <c r="QID1" s="282"/>
      <c r="QIE1" s="282"/>
      <c r="QIF1" s="282"/>
      <c r="QIG1" s="282"/>
      <c r="QIH1" s="282"/>
      <c r="QII1" s="282"/>
      <c r="QIJ1" s="282"/>
      <c r="QIK1" s="282"/>
      <c r="QIL1" s="282"/>
      <c r="QIM1" s="282"/>
      <c r="QIN1" s="282"/>
      <c r="QIO1" s="282"/>
      <c r="QIP1" s="282"/>
      <c r="QIQ1" s="282"/>
      <c r="QIR1" s="282"/>
      <c r="QIS1" s="282"/>
      <c r="QIT1" s="282"/>
      <c r="QIU1" s="282"/>
      <c r="QIV1" s="282"/>
      <c r="QIW1" s="282"/>
      <c r="QIX1" s="282"/>
      <c r="QIY1" s="282"/>
      <c r="QIZ1" s="282"/>
      <c r="QJA1" s="282"/>
      <c r="QJB1" s="282"/>
      <c r="QJC1" s="282"/>
      <c r="QJD1" s="282"/>
      <c r="QJE1" s="282"/>
      <c r="QJF1" s="282"/>
      <c r="QJG1" s="282"/>
      <c r="QJH1" s="282"/>
      <c r="QJI1" s="282"/>
      <c r="QJJ1" s="282"/>
      <c r="QJK1" s="282"/>
      <c r="QJL1" s="282"/>
      <c r="QJM1" s="282"/>
      <c r="QJN1" s="282"/>
      <c r="QJO1" s="282"/>
      <c r="QJP1" s="282"/>
      <c r="QJQ1" s="282"/>
      <c r="QJR1" s="282"/>
      <c r="QJS1" s="282"/>
      <c r="QJT1" s="282"/>
      <c r="QJU1" s="282"/>
      <c r="QJV1" s="282"/>
      <c r="QJW1" s="282"/>
      <c r="QJX1" s="282"/>
      <c r="QJY1" s="282"/>
      <c r="QJZ1" s="282"/>
      <c r="QKA1" s="282"/>
      <c r="QKB1" s="282"/>
      <c r="QKC1" s="282"/>
      <c r="QKD1" s="282"/>
      <c r="QKE1" s="282"/>
      <c r="QKF1" s="282"/>
      <c r="QKG1" s="282"/>
      <c r="QKH1" s="282"/>
      <c r="QKI1" s="282"/>
      <c r="QKJ1" s="282"/>
      <c r="QKK1" s="282"/>
      <c r="QKL1" s="282"/>
      <c r="QKM1" s="282"/>
      <c r="QKN1" s="282"/>
      <c r="QKO1" s="282"/>
      <c r="QKP1" s="282"/>
      <c r="QKQ1" s="282"/>
      <c r="QKR1" s="282"/>
      <c r="QKS1" s="282"/>
      <c r="QKT1" s="282"/>
      <c r="QKU1" s="282"/>
      <c r="QKV1" s="282"/>
      <c r="QKW1" s="282"/>
      <c r="QKX1" s="282"/>
      <c r="QKY1" s="282"/>
      <c r="QKZ1" s="282"/>
      <c r="QLA1" s="282"/>
      <c r="QLB1" s="282"/>
      <c r="QLC1" s="282"/>
      <c r="QLD1" s="282"/>
      <c r="QLE1" s="282"/>
      <c r="QLF1" s="282"/>
      <c r="QLG1" s="282"/>
      <c r="QLH1" s="282"/>
      <c r="QLI1" s="282"/>
      <c r="QLJ1" s="282"/>
      <c r="QLK1" s="282"/>
      <c r="QLL1" s="282"/>
      <c r="QLM1" s="282"/>
      <c r="QLN1" s="282"/>
      <c r="QLO1" s="282"/>
      <c r="QLP1" s="282"/>
      <c r="QLQ1" s="282"/>
      <c r="QLR1" s="282"/>
      <c r="QLS1" s="282"/>
      <c r="QLT1" s="282"/>
      <c r="QLU1" s="282"/>
      <c r="QLV1" s="282"/>
      <c r="QLW1" s="282"/>
      <c r="QLX1" s="282"/>
      <c r="QLY1" s="282"/>
      <c r="QLZ1" s="282"/>
      <c r="QMA1" s="282"/>
      <c r="QMB1" s="282"/>
      <c r="QMC1" s="282"/>
      <c r="QMD1" s="282"/>
      <c r="QME1" s="282"/>
      <c r="QMF1" s="282"/>
      <c r="QMG1" s="282"/>
      <c r="QMH1" s="282"/>
      <c r="QMI1" s="282"/>
      <c r="QMJ1" s="282"/>
      <c r="QMK1" s="282"/>
      <c r="QML1" s="282"/>
      <c r="QMM1" s="282"/>
      <c r="QMN1" s="282"/>
      <c r="QMO1" s="282"/>
      <c r="QMP1" s="282"/>
      <c r="QMQ1" s="282"/>
      <c r="QMR1" s="282"/>
      <c r="QMS1" s="282"/>
      <c r="QMT1" s="282"/>
      <c r="QMU1" s="282"/>
      <c r="QMV1" s="282"/>
      <c r="QMW1" s="282"/>
      <c r="QMX1" s="282"/>
      <c r="QMY1" s="282"/>
      <c r="QMZ1" s="282"/>
      <c r="QNA1" s="282"/>
      <c r="QNB1" s="282"/>
      <c r="QNC1" s="282"/>
      <c r="QND1" s="282"/>
      <c r="QNE1" s="282"/>
      <c r="QNF1" s="282"/>
      <c r="QNG1" s="282"/>
      <c r="QNH1" s="282"/>
      <c r="QNI1" s="282"/>
      <c r="QNJ1" s="282"/>
      <c r="QNK1" s="282"/>
      <c r="QNL1" s="282"/>
      <c r="QNM1" s="282"/>
      <c r="QNN1" s="282"/>
      <c r="QNO1" s="282"/>
      <c r="QNP1" s="282"/>
      <c r="QNQ1" s="282"/>
      <c r="QNR1" s="282"/>
      <c r="QNS1" s="282"/>
      <c r="QNT1" s="282"/>
      <c r="QNU1" s="282"/>
      <c r="QNV1" s="282"/>
      <c r="QNW1" s="282"/>
      <c r="QNX1" s="282"/>
      <c r="QNY1" s="282"/>
      <c r="QNZ1" s="282"/>
      <c r="QOA1" s="282"/>
      <c r="QOB1" s="282"/>
      <c r="QOC1" s="282"/>
      <c r="QOD1" s="282"/>
      <c r="QOE1" s="282"/>
      <c r="QOF1" s="282"/>
      <c r="QOG1" s="282"/>
      <c r="QOH1" s="282"/>
      <c r="QOI1" s="282"/>
      <c r="QOJ1" s="282"/>
      <c r="QOK1" s="282"/>
      <c r="QOL1" s="282"/>
      <c r="QOM1" s="282"/>
      <c r="QON1" s="282"/>
      <c r="QOO1" s="282"/>
      <c r="QOP1" s="282"/>
      <c r="QOQ1" s="282"/>
      <c r="QOR1" s="282"/>
      <c r="QOS1" s="282"/>
      <c r="QOT1" s="282"/>
      <c r="QOU1" s="282"/>
      <c r="QOV1" s="282"/>
      <c r="QOW1" s="282"/>
      <c r="QOX1" s="282"/>
      <c r="QOY1" s="282"/>
      <c r="QOZ1" s="282"/>
      <c r="QPA1" s="282"/>
      <c r="QPB1" s="282"/>
      <c r="QPC1" s="282"/>
      <c r="QPD1" s="282"/>
      <c r="QPE1" s="282"/>
      <c r="QPF1" s="282"/>
      <c r="QPG1" s="282"/>
      <c r="QPH1" s="282"/>
      <c r="QPI1" s="282"/>
      <c r="QPJ1" s="282"/>
      <c r="QPK1" s="282"/>
      <c r="QPL1" s="282"/>
      <c r="QPM1" s="282"/>
      <c r="QPN1" s="282"/>
      <c r="QPO1" s="282"/>
      <c r="QPP1" s="282"/>
      <c r="QPQ1" s="282"/>
      <c r="QPR1" s="282"/>
      <c r="QPS1" s="282"/>
      <c r="QPT1" s="282"/>
      <c r="QPU1" s="282"/>
      <c r="QPV1" s="282"/>
      <c r="QPW1" s="282"/>
      <c r="QPX1" s="282"/>
      <c r="QPY1" s="282"/>
      <c r="QPZ1" s="282"/>
      <c r="QQA1" s="282"/>
      <c r="QQB1" s="282"/>
      <c r="QQC1" s="282"/>
      <c r="QQD1" s="282"/>
      <c r="QQE1" s="282"/>
      <c r="QQF1" s="282"/>
      <c r="QQG1" s="282"/>
      <c r="QQH1" s="282"/>
      <c r="QQI1" s="282"/>
      <c r="QQJ1" s="282"/>
      <c r="QQK1" s="282"/>
      <c r="QQL1" s="282"/>
      <c r="QQM1" s="282"/>
      <c r="QQN1" s="282"/>
      <c r="QQO1" s="282"/>
      <c r="QQP1" s="282"/>
      <c r="QQQ1" s="282"/>
      <c r="QQR1" s="282"/>
      <c r="QQS1" s="282"/>
      <c r="QQT1" s="282"/>
      <c r="QQU1" s="282"/>
      <c r="QQV1" s="282"/>
      <c r="QQW1" s="282"/>
      <c r="QQX1" s="282"/>
      <c r="QQY1" s="282"/>
      <c r="QQZ1" s="282"/>
      <c r="QRA1" s="282"/>
      <c r="QRB1" s="282"/>
      <c r="QRC1" s="282"/>
      <c r="QRD1" s="282"/>
      <c r="QRE1" s="282"/>
      <c r="QRF1" s="282"/>
      <c r="QRG1" s="282"/>
      <c r="QRH1" s="282"/>
      <c r="QRI1" s="282"/>
      <c r="QRJ1" s="282"/>
      <c r="QRK1" s="282"/>
      <c r="QRL1" s="282"/>
      <c r="QRM1" s="282"/>
      <c r="QRN1" s="282"/>
      <c r="QRO1" s="282"/>
      <c r="QRP1" s="282"/>
      <c r="QRQ1" s="282"/>
      <c r="QRR1" s="282"/>
      <c r="QRS1" s="282"/>
      <c r="QRT1" s="282"/>
      <c r="QRU1" s="282"/>
      <c r="QRV1" s="282"/>
      <c r="QRW1" s="282"/>
      <c r="QRX1" s="282"/>
      <c r="QRY1" s="282"/>
      <c r="QRZ1" s="282"/>
      <c r="QSA1" s="282"/>
      <c r="QSB1" s="282"/>
      <c r="QSC1" s="282"/>
      <c r="QSD1" s="282"/>
      <c r="QSE1" s="282"/>
      <c r="QSF1" s="282"/>
      <c r="QSG1" s="282"/>
      <c r="QSH1" s="282"/>
      <c r="QSI1" s="282"/>
      <c r="QSJ1" s="282"/>
      <c r="QSK1" s="282"/>
      <c r="QSL1" s="282"/>
      <c r="QSM1" s="282"/>
      <c r="QSN1" s="282"/>
      <c r="QSO1" s="282"/>
      <c r="QSP1" s="282"/>
      <c r="QSQ1" s="282"/>
      <c r="QSR1" s="282"/>
      <c r="QSS1" s="282"/>
      <c r="QST1" s="282"/>
      <c r="QSU1" s="282"/>
      <c r="QSV1" s="282"/>
      <c r="QSW1" s="282"/>
      <c r="QSX1" s="282"/>
      <c r="QSY1" s="282"/>
      <c r="QSZ1" s="282"/>
      <c r="QTA1" s="282"/>
      <c r="QTB1" s="282"/>
      <c r="QTC1" s="282"/>
      <c r="QTD1" s="282"/>
      <c r="QTE1" s="282"/>
      <c r="QTF1" s="282"/>
      <c r="QTG1" s="282"/>
      <c r="QTH1" s="282"/>
      <c r="QTI1" s="282"/>
      <c r="QTJ1" s="282"/>
      <c r="QTK1" s="282"/>
      <c r="QTL1" s="282"/>
      <c r="QTM1" s="282"/>
      <c r="QTN1" s="282"/>
      <c r="QTO1" s="282"/>
      <c r="QTP1" s="282"/>
      <c r="QTQ1" s="282"/>
      <c r="QTR1" s="282"/>
      <c r="QTS1" s="282"/>
      <c r="QTT1" s="282"/>
      <c r="QTU1" s="282"/>
      <c r="QTV1" s="282"/>
      <c r="QTW1" s="282"/>
      <c r="QTX1" s="282"/>
      <c r="QTY1" s="282"/>
      <c r="QTZ1" s="282"/>
      <c r="QUA1" s="282"/>
      <c r="QUB1" s="282"/>
      <c r="QUC1" s="282"/>
      <c r="QUD1" s="282"/>
      <c r="QUE1" s="282"/>
      <c r="QUF1" s="282"/>
      <c r="QUG1" s="282"/>
      <c r="QUH1" s="282"/>
      <c r="QUI1" s="282"/>
      <c r="QUJ1" s="282"/>
      <c r="QUK1" s="282"/>
      <c r="QUL1" s="282"/>
      <c r="QUM1" s="282"/>
      <c r="QUN1" s="282"/>
      <c r="QUO1" s="282"/>
      <c r="QUP1" s="282"/>
      <c r="QUQ1" s="282"/>
      <c r="QUR1" s="282"/>
      <c r="QUS1" s="282"/>
      <c r="QUT1" s="282"/>
      <c r="QUU1" s="282"/>
      <c r="QUV1" s="282"/>
      <c r="QUW1" s="282"/>
      <c r="QUX1" s="282"/>
      <c r="QUY1" s="282"/>
      <c r="QUZ1" s="282"/>
      <c r="QVA1" s="282"/>
      <c r="QVB1" s="282"/>
      <c r="QVC1" s="282"/>
      <c r="QVD1" s="282"/>
      <c r="QVE1" s="282"/>
      <c r="QVF1" s="282"/>
      <c r="QVG1" s="282"/>
      <c r="QVH1" s="282"/>
      <c r="QVI1" s="282"/>
      <c r="QVJ1" s="282"/>
      <c r="QVK1" s="282"/>
      <c r="QVL1" s="282"/>
      <c r="QVM1" s="282"/>
      <c r="QVN1" s="282"/>
      <c r="QVO1" s="282"/>
      <c r="QVP1" s="282"/>
      <c r="QVQ1" s="282"/>
      <c r="QVR1" s="282"/>
      <c r="QVS1" s="282"/>
      <c r="QVT1" s="282"/>
      <c r="QVU1" s="282"/>
      <c r="QVV1" s="282"/>
      <c r="QVW1" s="282"/>
      <c r="QVX1" s="282"/>
      <c r="QVY1" s="282"/>
      <c r="QVZ1" s="282"/>
      <c r="QWA1" s="282"/>
      <c r="QWB1" s="282"/>
      <c r="QWC1" s="282"/>
      <c r="QWD1" s="282"/>
      <c r="QWE1" s="282"/>
      <c r="QWF1" s="282"/>
      <c r="QWG1" s="282"/>
      <c r="QWH1" s="282"/>
      <c r="QWI1" s="282"/>
      <c r="QWJ1" s="282"/>
      <c r="QWK1" s="282"/>
      <c r="QWL1" s="282"/>
      <c r="QWM1" s="282"/>
      <c r="QWN1" s="282"/>
      <c r="QWO1" s="282"/>
      <c r="QWP1" s="282"/>
      <c r="QWQ1" s="282"/>
      <c r="QWR1" s="282"/>
      <c r="QWS1" s="282"/>
      <c r="QWT1" s="282"/>
      <c r="QWU1" s="282"/>
      <c r="QWV1" s="282"/>
      <c r="QWW1" s="282"/>
      <c r="QWX1" s="282"/>
      <c r="QWY1" s="282"/>
      <c r="QWZ1" s="282"/>
      <c r="QXA1" s="282"/>
      <c r="QXB1" s="282"/>
      <c r="QXC1" s="282"/>
      <c r="QXD1" s="282"/>
      <c r="QXE1" s="282"/>
      <c r="QXF1" s="282"/>
      <c r="QXG1" s="282"/>
      <c r="QXH1" s="282"/>
      <c r="QXI1" s="282"/>
      <c r="QXJ1" s="282"/>
      <c r="QXK1" s="282"/>
      <c r="QXL1" s="282"/>
      <c r="QXM1" s="282"/>
      <c r="QXN1" s="282"/>
      <c r="QXO1" s="282"/>
      <c r="QXP1" s="282"/>
      <c r="QXQ1" s="282"/>
      <c r="QXR1" s="282"/>
      <c r="QXS1" s="282"/>
      <c r="QXT1" s="282"/>
      <c r="QXU1" s="282"/>
      <c r="QXV1" s="282"/>
      <c r="QXW1" s="282"/>
      <c r="QXX1" s="282"/>
      <c r="QXY1" s="282"/>
      <c r="QXZ1" s="282"/>
      <c r="QYA1" s="282"/>
      <c r="QYB1" s="282"/>
      <c r="QYC1" s="282"/>
      <c r="QYD1" s="282"/>
      <c r="QYE1" s="282"/>
      <c r="QYF1" s="282"/>
      <c r="QYG1" s="282"/>
      <c r="QYH1" s="282"/>
      <c r="QYI1" s="282"/>
      <c r="QYJ1" s="282"/>
      <c r="QYK1" s="282"/>
      <c r="QYL1" s="282"/>
      <c r="QYM1" s="282"/>
      <c r="QYN1" s="282"/>
      <c r="QYO1" s="282"/>
      <c r="QYP1" s="282"/>
      <c r="QYQ1" s="282"/>
      <c r="QYR1" s="282"/>
      <c r="QYS1" s="282"/>
      <c r="QYT1" s="282"/>
      <c r="QYU1" s="282"/>
      <c r="QYV1" s="282"/>
      <c r="QYW1" s="282"/>
      <c r="QYX1" s="282"/>
      <c r="QYY1" s="282"/>
      <c r="QYZ1" s="282"/>
      <c r="QZA1" s="282"/>
      <c r="QZB1" s="282"/>
      <c r="QZC1" s="282"/>
      <c r="QZD1" s="282"/>
      <c r="QZE1" s="282"/>
      <c r="QZF1" s="282"/>
      <c r="QZG1" s="282"/>
      <c r="QZH1" s="282"/>
      <c r="QZI1" s="282"/>
      <c r="QZJ1" s="282"/>
      <c r="QZK1" s="282"/>
      <c r="QZL1" s="282"/>
      <c r="QZM1" s="282"/>
      <c r="QZN1" s="282"/>
      <c r="QZO1" s="282"/>
      <c r="QZP1" s="282"/>
      <c r="QZQ1" s="282"/>
      <c r="QZR1" s="282"/>
      <c r="QZS1" s="282"/>
      <c r="QZT1" s="282"/>
      <c r="QZU1" s="282"/>
      <c r="QZV1" s="282"/>
      <c r="QZW1" s="282"/>
      <c r="QZX1" s="282"/>
      <c r="QZY1" s="282"/>
      <c r="QZZ1" s="282"/>
      <c r="RAA1" s="282"/>
      <c r="RAB1" s="282"/>
      <c r="RAC1" s="282"/>
      <c r="RAD1" s="282"/>
      <c r="RAE1" s="282"/>
      <c r="RAF1" s="282"/>
      <c r="RAG1" s="282"/>
      <c r="RAH1" s="282"/>
      <c r="RAI1" s="282"/>
      <c r="RAJ1" s="282"/>
      <c r="RAK1" s="282"/>
      <c r="RAL1" s="282"/>
      <c r="RAM1" s="282"/>
      <c r="RAN1" s="282"/>
      <c r="RAO1" s="282"/>
      <c r="RAP1" s="282"/>
      <c r="RAQ1" s="282"/>
      <c r="RAR1" s="282"/>
      <c r="RAS1" s="282"/>
      <c r="RAT1" s="282"/>
      <c r="RAU1" s="282"/>
      <c r="RAV1" s="282"/>
      <c r="RAW1" s="282"/>
      <c r="RAX1" s="282"/>
      <c r="RAY1" s="282"/>
      <c r="RAZ1" s="282"/>
      <c r="RBA1" s="282"/>
      <c r="RBB1" s="282"/>
      <c r="RBC1" s="282"/>
      <c r="RBD1" s="282"/>
      <c r="RBE1" s="282"/>
      <c r="RBF1" s="282"/>
      <c r="RBG1" s="282"/>
      <c r="RBH1" s="282"/>
      <c r="RBI1" s="282"/>
      <c r="RBJ1" s="282"/>
      <c r="RBK1" s="282"/>
      <c r="RBL1" s="282"/>
      <c r="RBM1" s="282"/>
      <c r="RBN1" s="282"/>
      <c r="RBO1" s="282"/>
      <c r="RBP1" s="282"/>
      <c r="RBQ1" s="282"/>
      <c r="RBR1" s="282"/>
      <c r="RBS1" s="282"/>
      <c r="RBT1" s="282"/>
      <c r="RBU1" s="282"/>
      <c r="RBV1" s="282"/>
      <c r="RBW1" s="282"/>
      <c r="RBX1" s="282"/>
      <c r="RBY1" s="282"/>
      <c r="RBZ1" s="282"/>
      <c r="RCA1" s="282"/>
      <c r="RCB1" s="282"/>
      <c r="RCC1" s="282"/>
      <c r="RCD1" s="282"/>
      <c r="RCE1" s="282"/>
      <c r="RCF1" s="282"/>
      <c r="RCG1" s="282"/>
      <c r="RCH1" s="282"/>
      <c r="RCI1" s="282"/>
      <c r="RCJ1" s="282"/>
      <c r="RCK1" s="282"/>
      <c r="RCL1" s="282"/>
      <c r="RCM1" s="282"/>
      <c r="RCN1" s="282"/>
      <c r="RCO1" s="282"/>
      <c r="RCP1" s="282"/>
      <c r="RCQ1" s="282"/>
      <c r="RCR1" s="282"/>
      <c r="RCS1" s="282"/>
      <c r="RCT1" s="282"/>
      <c r="RCU1" s="282"/>
      <c r="RCV1" s="282"/>
      <c r="RCW1" s="282"/>
      <c r="RCX1" s="282"/>
      <c r="RCY1" s="282"/>
      <c r="RCZ1" s="282"/>
      <c r="RDA1" s="282"/>
      <c r="RDB1" s="282"/>
      <c r="RDC1" s="282"/>
      <c r="RDD1" s="282"/>
      <c r="RDE1" s="282"/>
      <c r="RDF1" s="282"/>
      <c r="RDG1" s="282"/>
      <c r="RDH1" s="282"/>
      <c r="RDI1" s="282"/>
      <c r="RDJ1" s="282"/>
      <c r="RDK1" s="282"/>
      <c r="RDL1" s="282"/>
      <c r="RDM1" s="282"/>
      <c r="RDN1" s="282"/>
      <c r="RDO1" s="282"/>
      <c r="RDP1" s="282"/>
      <c r="RDQ1" s="282"/>
      <c r="RDR1" s="282"/>
      <c r="RDS1" s="282"/>
      <c r="RDT1" s="282"/>
      <c r="RDU1" s="282"/>
      <c r="RDV1" s="282"/>
      <c r="RDW1" s="282"/>
      <c r="RDX1" s="282"/>
      <c r="RDY1" s="282"/>
      <c r="RDZ1" s="282"/>
      <c r="REA1" s="282"/>
      <c r="REB1" s="282"/>
      <c r="REC1" s="282"/>
      <c r="RED1" s="282"/>
      <c r="REE1" s="282"/>
      <c r="REF1" s="282"/>
      <c r="REG1" s="282"/>
      <c r="REH1" s="282"/>
      <c r="REI1" s="282"/>
      <c r="REJ1" s="282"/>
      <c r="REK1" s="282"/>
      <c r="REL1" s="282"/>
      <c r="REM1" s="282"/>
      <c r="REN1" s="282"/>
      <c r="REO1" s="282"/>
      <c r="REP1" s="282"/>
      <c r="REQ1" s="282"/>
      <c r="RER1" s="282"/>
      <c r="RES1" s="282"/>
      <c r="RET1" s="282"/>
      <c r="REU1" s="282"/>
      <c r="REV1" s="282"/>
      <c r="REW1" s="282"/>
      <c r="REX1" s="282"/>
      <c r="REY1" s="282"/>
      <c r="REZ1" s="282"/>
      <c r="RFA1" s="282"/>
      <c r="RFB1" s="282"/>
      <c r="RFC1" s="282"/>
      <c r="RFD1" s="282"/>
      <c r="RFE1" s="282"/>
      <c r="RFF1" s="282"/>
      <c r="RFG1" s="282"/>
      <c r="RFH1" s="282"/>
      <c r="RFI1" s="282"/>
      <c r="RFJ1" s="282"/>
      <c r="RFK1" s="282"/>
      <c r="RFL1" s="282"/>
      <c r="RFM1" s="282"/>
      <c r="RFN1" s="282"/>
      <c r="RFO1" s="282"/>
      <c r="RFP1" s="282"/>
      <c r="RFQ1" s="282"/>
      <c r="RFR1" s="282"/>
      <c r="RFS1" s="282"/>
      <c r="RFT1" s="282"/>
      <c r="RFU1" s="282"/>
      <c r="RFV1" s="282"/>
      <c r="RFW1" s="282"/>
      <c r="RFX1" s="282"/>
      <c r="RFY1" s="282"/>
      <c r="RFZ1" s="282"/>
      <c r="RGA1" s="282"/>
      <c r="RGB1" s="282"/>
      <c r="RGC1" s="282"/>
      <c r="RGD1" s="282"/>
      <c r="RGE1" s="282"/>
      <c r="RGF1" s="282"/>
      <c r="RGG1" s="282"/>
      <c r="RGH1" s="282"/>
      <c r="RGI1" s="282"/>
      <c r="RGJ1" s="282"/>
      <c r="RGK1" s="282"/>
      <c r="RGL1" s="282"/>
      <c r="RGM1" s="282"/>
      <c r="RGN1" s="282"/>
      <c r="RGO1" s="282"/>
      <c r="RGP1" s="282"/>
      <c r="RGQ1" s="282"/>
      <c r="RGR1" s="282"/>
      <c r="RGS1" s="282"/>
      <c r="RGT1" s="282"/>
      <c r="RGU1" s="282"/>
      <c r="RGV1" s="282"/>
      <c r="RGW1" s="282"/>
      <c r="RGX1" s="282"/>
      <c r="RGY1" s="282"/>
      <c r="RGZ1" s="282"/>
      <c r="RHA1" s="282"/>
      <c r="RHB1" s="282"/>
      <c r="RHC1" s="282"/>
      <c r="RHD1" s="282"/>
      <c r="RHE1" s="282"/>
      <c r="RHF1" s="282"/>
      <c r="RHG1" s="282"/>
      <c r="RHH1" s="282"/>
      <c r="RHI1" s="282"/>
      <c r="RHJ1" s="282"/>
      <c r="RHK1" s="282"/>
      <c r="RHL1" s="282"/>
      <c r="RHM1" s="282"/>
      <c r="RHN1" s="282"/>
      <c r="RHO1" s="282"/>
      <c r="RHP1" s="282"/>
      <c r="RHQ1" s="282"/>
      <c r="RHR1" s="282"/>
      <c r="RHS1" s="282"/>
      <c r="RHT1" s="282"/>
      <c r="RHU1" s="282"/>
      <c r="RHV1" s="282"/>
      <c r="RHW1" s="282"/>
      <c r="RHX1" s="282"/>
      <c r="RHY1" s="282"/>
      <c r="RHZ1" s="282"/>
      <c r="RIA1" s="282"/>
      <c r="RIB1" s="282"/>
      <c r="RIC1" s="282"/>
      <c r="RID1" s="282"/>
      <c r="RIE1" s="282"/>
      <c r="RIF1" s="282"/>
      <c r="RIG1" s="282"/>
      <c r="RIH1" s="282"/>
      <c r="RII1" s="282"/>
      <c r="RIJ1" s="282"/>
      <c r="RIK1" s="282"/>
      <c r="RIL1" s="282"/>
      <c r="RIM1" s="282"/>
      <c r="RIN1" s="282"/>
      <c r="RIO1" s="282"/>
      <c r="RIP1" s="282"/>
      <c r="RIQ1" s="282"/>
      <c r="RIR1" s="282"/>
      <c r="RIS1" s="282"/>
      <c r="RIT1" s="282"/>
      <c r="RIU1" s="282"/>
      <c r="RIV1" s="282"/>
      <c r="RIW1" s="282"/>
      <c r="RIX1" s="282"/>
      <c r="RIY1" s="282"/>
      <c r="RIZ1" s="282"/>
      <c r="RJA1" s="282"/>
      <c r="RJB1" s="282"/>
      <c r="RJC1" s="282"/>
      <c r="RJD1" s="282"/>
      <c r="RJE1" s="282"/>
      <c r="RJF1" s="282"/>
      <c r="RJG1" s="282"/>
      <c r="RJH1" s="282"/>
      <c r="RJI1" s="282"/>
      <c r="RJJ1" s="282"/>
      <c r="RJK1" s="282"/>
      <c r="RJL1" s="282"/>
      <c r="RJM1" s="282"/>
      <c r="RJN1" s="282"/>
      <c r="RJO1" s="282"/>
      <c r="RJP1" s="282"/>
      <c r="RJQ1" s="282"/>
      <c r="RJR1" s="282"/>
      <c r="RJS1" s="282"/>
      <c r="RJT1" s="282"/>
      <c r="RJU1" s="282"/>
      <c r="RJV1" s="282"/>
      <c r="RJW1" s="282"/>
      <c r="RJX1" s="282"/>
      <c r="RJY1" s="282"/>
      <c r="RJZ1" s="282"/>
      <c r="RKA1" s="282"/>
      <c r="RKB1" s="282"/>
      <c r="RKC1" s="282"/>
      <c r="RKD1" s="282"/>
      <c r="RKE1" s="282"/>
      <c r="RKF1" s="282"/>
      <c r="RKG1" s="282"/>
      <c r="RKH1" s="282"/>
      <c r="RKI1" s="282"/>
      <c r="RKJ1" s="282"/>
      <c r="RKK1" s="282"/>
      <c r="RKL1" s="282"/>
      <c r="RKM1" s="282"/>
      <c r="RKN1" s="282"/>
      <c r="RKO1" s="282"/>
      <c r="RKP1" s="282"/>
      <c r="RKQ1" s="282"/>
      <c r="RKR1" s="282"/>
      <c r="RKS1" s="282"/>
      <c r="RKT1" s="282"/>
      <c r="RKU1" s="282"/>
      <c r="RKV1" s="282"/>
      <c r="RKW1" s="282"/>
      <c r="RKX1" s="282"/>
      <c r="RKY1" s="282"/>
      <c r="RKZ1" s="282"/>
      <c r="RLA1" s="282"/>
      <c r="RLB1" s="282"/>
      <c r="RLC1" s="282"/>
      <c r="RLD1" s="282"/>
      <c r="RLE1" s="282"/>
      <c r="RLF1" s="282"/>
      <c r="RLG1" s="282"/>
      <c r="RLH1" s="282"/>
      <c r="RLI1" s="282"/>
      <c r="RLJ1" s="282"/>
      <c r="RLK1" s="282"/>
      <c r="RLL1" s="282"/>
      <c r="RLM1" s="282"/>
      <c r="RLN1" s="282"/>
      <c r="RLO1" s="282"/>
      <c r="RLP1" s="282"/>
      <c r="RLQ1" s="282"/>
      <c r="RLR1" s="282"/>
      <c r="RLS1" s="282"/>
      <c r="RLT1" s="282"/>
      <c r="RLU1" s="282"/>
      <c r="RLV1" s="282"/>
      <c r="RLW1" s="282"/>
      <c r="RLX1" s="282"/>
      <c r="RLY1" s="282"/>
      <c r="RLZ1" s="282"/>
      <c r="RMA1" s="282"/>
      <c r="RMB1" s="282"/>
      <c r="RMC1" s="282"/>
      <c r="RMD1" s="282"/>
      <c r="RME1" s="282"/>
      <c r="RMF1" s="282"/>
      <c r="RMG1" s="282"/>
      <c r="RMH1" s="282"/>
      <c r="RMI1" s="282"/>
      <c r="RMJ1" s="282"/>
      <c r="RMK1" s="282"/>
      <c r="RML1" s="282"/>
      <c r="RMM1" s="282"/>
      <c r="RMN1" s="282"/>
      <c r="RMO1" s="282"/>
      <c r="RMP1" s="282"/>
      <c r="RMQ1" s="282"/>
      <c r="RMR1" s="282"/>
      <c r="RMS1" s="282"/>
      <c r="RMT1" s="282"/>
      <c r="RMU1" s="282"/>
      <c r="RMV1" s="282"/>
      <c r="RMW1" s="282"/>
      <c r="RMX1" s="282"/>
      <c r="RMY1" s="282"/>
      <c r="RMZ1" s="282"/>
      <c r="RNA1" s="282"/>
      <c r="RNB1" s="282"/>
      <c r="RNC1" s="282"/>
      <c r="RND1" s="282"/>
      <c r="RNE1" s="282"/>
      <c r="RNF1" s="282"/>
      <c r="RNG1" s="282"/>
      <c r="RNH1" s="282"/>
      <c r="RNI1" s="282"/>
      <c r="RNJ1" s="282"/>
      <c r="RNK1" s="282"/>
      <c r="RNL1" s="282"/>
      <c r="RNM1" s="282"/>
      <c r="RNN1" s="282"/>
      <c r="RNO1" s="282"/>
      <c r="RNP1" s="282"/>
      <c r="RNQ1" s="282"/>
      <c r="RNR1" s="282"/>
      <c r="RNS1" s="282"/>
      <c r="RNT1" s="282"/>
      <c r="RNU1" s="282"/>
      <c r="RNV1" s="282"/>
      <c r="RNW1" s="282"/>
      <c r="RNX1" s="282"/>
      <c r="RNY1" s="282"/>
      <c r="RNZ1" s="282"/>
      <c r="ROA1" s="282"/>
      <c r="ROB1" s="282"/>
      <c r="ROC1" s="282"/>
      <c r="ROD1" s="282"/>
      <c r="ROE1" s="282"/>
      <c r="ROF1" s="282"/>
      <c r="ROG1" s="282"/>
      <c r="ROH1" s="282"/>
      <c r="ROI1" s="282"/>
      <c r="ROJ1" s="282"/>
      <c r="ROK1" s="282"/>
      <c r="ROL1" s="282"/>
      <c r="ROM1" s="282"/>
      <c r="RON1" s="282"/>
      <c r="ROO1" s="282"/>
      <c r="ROP1" s="282"/>
      <c r="ROQ1" s="282"/>
      <c r="ROR1" s="282"/>
      <c r="ROS1" s="282"/>
      <c r="ROT1" s="282"/>
      <c r="ROU1" s="282"/>
      <c r="ROV1" s="282"/>
      <c r="ROW1" s="282"/>
      <c r="ROX1" s="282"/>
      <c r="ROY1" s="282"/>
      <c r="ROZ1" s="282"/>
      <c r="RPA1" s="282"/>
      <c r="RPB1" s="282"/>
      <c r="RPC1" s="282"/>
      <c r="RPD1" s="282"/>
      <c r="RPE1" s="282"/>
      <c r="RPF1" s="282"/>
      <c r="RPG1" s="282"/>
      <c r="RPH1" s="282"/>
      <c r="RPI1" s="282"/>
      <c r="RPJ1" s="282"/>
      <c r="RPK1" s="282"/>
      <c r="RPL1" s="282"/>
      <c r="RPM1" s="282"/>
      <c r="RPN1" s="282"/>
      <c r="RPO1" s="282"/>
      <c r="RPP1" s="282"/>
      <c r="RPQ1" s="282"/>
      <c r="RPR1" s="282"/>
      <c r="RPS1" s="282"/>
      <c r="RPT1" s="282"/>
      <c r="RPU1" s="282"/>
      <c r="RPV1" s="282"/>
      <c r="RPW1" s="282"/>
      <c r="RPX1" s="282"/>
      <c r="RPY1" s="282"/>
      <c r="RPZ1" s="282"/>
      <c r="RQA1" s="282"/>
      <c r="RQB1" s="282"/>
      <c r="RQC1" s="282"/>
      <c r="RQD1" s="282"/>
      <c r="RQE1" s="282"/>
      <c r="RQF1" s="282"/>
      <c r="RQG1" s="282"/>
      <c r="RQH1" s="282"/>
      <c r="RQI1" s="282"/>
      <c r="RQJ1" s="282"/>
      <c r="RQK1" s="282"/>
      <c r="RQL1" s="282"/>
      <c r="RQM1" s="282"/>
      <c r="RQN1" s="282"/>
      <c r="RQO1" s="282"/>
      <c r="RQP1" s="282"/>
      <c r="RQQ1" s="282"/>
      <c r="RQR1" s="282"/>
      <c r="RQS1" s="282"/>
      <c r="RQT1" s="282"/>
      <c r="RQU1" s="282"/>
      <c r="RQV1" s="282"/>
      <c r="RQW1" s="282"/>
      <c r="RQX1" s="282"/>
      <c r="RQY1" s="282"/>
      <c r="RQZ1" s="282"/>
      <c r="RRA1" s="282"/>
      <c r="RRB1" s="282"/>
      <c r="RRC1" s="282"/>
      <c r="RRD1" s="282"/>
      <c r="RRE1" s="282"/>
      <c r="RRF1" s="282"/>
      <c r="RRG1" s="282"/>
      <c r="RRH1" s="282"/>
      <c r="RRI1" s="282"/>
      <c r="RRJ1" s="282"/>
      <c r="RRK1" s="282"/>
      <c r="RRL1" s="282"/>
      <c r="RRM1" s="282"/>
      <c r="RRN1" s="282"/>
      <c r="RRO1" s="282"/>
      <c r="RRP1" s="282"/>
      <c r="RRQ1" s="282"/>
      <c r="RRR1" s="282"/>
      <c r="RRS1" s="282"/>
      <c r="RRT1" s="282"/>
      <c r="RRU1" s="282"/>
      <c r="RRV1" s="282"/>
      <c r="RRW1" s="282"/>
      <c r="RRX1" s="282"/>
      <c r="RRY1" s="282"/>
      <c r="RRZ1" s="282"/>
      <c r="RSA1" s="282"/>
      <c r="RSB1" s="282"/>
      <c r="RSC1" s="282"/>
      <c r="RSD1" s="282"/>
      <c r="RSE1" s="282"/>
      <c r="RSF1" s="282"/>
      <c r="RSG1" s="282"/>
      <c r="RSH1" s="282"/>
      <c r="RSI1" s="282"/>
      <c r="RSJ1" s="282"/>
      <c r="RSK1" s="282"/>
      <c r="RSL1" s="282"/>
      <c r="RSM1" s="282"/>
      <c r="RSN1" s="282"/>
      <c r="RSO1" s="282"/>
      <c r="RSP1" s="282"/>
      <c r="RSQ1" s="282"/>
      <c r="RSR1" s="282"/>
      <c r="RSS1" s="282"/>
      <c r="RST1" s="282"/>
      <c r="RSU1" s="282"/>
      <c r="RSV1" s="282"/>
      <c r="RSW1" s="282"/>
      <c r="RSX1" s="282"/>
      <c r="RSY1" s="282"/>
      <c r="RSZ1" s="282"/>
      <c r="RTA1" s="282"/>
      <c r="RTB1" s="282"/>
      <c r="RTC1" s="282"/>
      <c r="RTD1" s="282"/>
      <c r="RTE1" s="282"/>
      <c r="RTF1" s="282"/>
      <c r="RTG1" s="282"/>
      <c r="RTH1" s="282"/>
      <c r="RTI1" s="282"/>
      <c r="RTJ1" s="282"/>
      <c r="RTK1" s="282"/>
      <c r="RTL1" s="282"/>
      <c r="RTM1" s="282"/>
      <c r="RTN1" s="282"/>
      <c r="RTO1" s="282"/>
      <c r="RTP1" s="282"/>
      <c r="RTQ1" s="282"/>
      <c r="RTR1" s="282"/>
      <c r="RTS1" s="282"/>
      <c r="RTT1" s="282"/>
      <c r="RTU1" s="282"/>
      <c r="RTV1" s="282"/>
      <c r="RTW1" s="282"/>
      <c r="RTX1" s="282"/>
      <c r="RTY1" s="282"/>
      <c r="RTZ1" s="282"/>
      <c r="RUA1" s="282"/>
      <c r="RUB1" s="282"/>
      <c r="RUC1" s="282"/>
      <c r="RUD1" s="282"/>
      <c r="RUE1" s="282"/>
      <c r="RUF1" s="282"/>
      <c r="RUG1" s="282"/>
      <c r="RUH1" s="282"/>
      <c r="RUI1" s="282"/>
      <c r="RUJ1" s="282"/>
      <c r="RUK1" s="282"/>
      <c r="RUL1" s="282"/>
      <c r="RUM1" s="282"/>
      <c r="RUN1" s="282"/>
      <c r="RUO1" s="282"/>
      <c r="RUP1" s="282"/>
      <c r="RUQ1" s="282"/>
      <c r="RUR1" s="282"/>
      <c r="RUS1" s="282"/>
      <c r="RUT1" s="282"/>
      <c r="RUU1" s="282"/>
      <c r="RUV1" s="282"/>
      <c r="RUW1" s="282"/>
      <c r="RUX1" s="282"/>
      <c r="RUY1" s="282"/>
      <c r="RUZ1" s="282"/>
      <c r="RVA1" s="282"/>
      <c r="RVB1" s="282"/>
      <c r="RVC1" s="282"/>
      <c r="RVD1" s="282"/>
      <c r="RVE1" s="282"/>
      <c r="RVF1" s="282"/>
      <c r="RVG1" s="282"/>
      <c r="RVH1" s="282"/>
      <c r="RVI1" s="282"/>
      <c r="RVJ1" s="282"/>
      <c r="RVK1" s="282"/>
      <c r="RVL1" s="282"/>
      <c r="RVM1" s="282"/>
      <c r="RVN1" s="282"/>
      <c r="RVO1" s="282"/>
      <c r="RVP1" s="282"/>
      <c r="RVQ1" s="282"/>
      <c r="RVR1" s="282"/>
      <c r="RVS1" s="282"/>
      <c r="RVT1" s="282"/>
      <c r="RVU1" s="282"/>
      <c r="RVV1" s="282"/>
      <c r="RVW1" s="282"/>
      <c r="RVX1" s="282"/>
      <c r="RVY1" s="282"/>
      <c r="RVZ1" s="282"/>
      <c r="RWA1" s="282"/>
      <c r="RWB1" s="282"/>
      <c r="RWC1" s="282"/>
      <c r="RWD1" s="282"/>
      <c r="RWE1" s="282"/>
      <c r="RWF1" s="282"/>
      <c r="RWG1" s="282"/>
      <c r="RWH1" s="282"/>
      <c r="RWI1" s="282"/>
      <c r="RWJ1" s="282"/>
      <c r="RWK1" s="282"/>
      <c r="RWL1" s="282"/>
      <c r="RWM1" s="282"/>
      <c r="RWN1" s="282"/>
      <c r="RWO1" s="282"/>
      <c r="RWP1" s="282"/>
      <c r="RWQ1" s="282"/>
      <c r="RWR1" s="282"/>
      <c r="RWS1" s="282"/>
      <c r="RWT1" s="282"/>
      <c r="RWU1" s="282"/>
      <c r="RWV1" s="282"/>
      <c r="RWW1" s="282"/>
      <c r="RWX1" s="282"/>
      <c r="RWY1" s="282"/>
      <c r="RWZ1" s="282"/>
      <c r="RXA1" s="282"/>
      <c r="RXB1" s="282"/>
      <c r="RXC1" s="282"/>
      <c r="RXD1" s="282"/>
      <c r="RXE1" s="282"/>
      <c r="RXF1" s="282"/>
      <c r="RXG1" s="282"/>
      <c r="RXH1" s="282"/>
      <c r="RXI1" s="282"/>
      <c r="RXJ1" s="282"/>
      <c r="RXK1" s="282"/>
      <c r="RXL1" s="282"/>
      <c r="RXM1" s="282"/>
      <c r="RXN1" s="282"/>
      <c r="RXO1" s="282"/>
      <c r="RXP1" s="282"/>
      <c r="RXQ1" s="282"/>
      <c r="RXR1" s="282"/>
      <c r="RXS1" s="282"/>
      <c r="RXT1" s="282"/>
      <c r="RXU1" s="282"/>
      <c r="RXV1" s="282"/>
      <c r="RXW1" s="282"/>
      <c r="RXX1" s="282"/>
      <c r="RXY1" s="282"/>
      <c r="RXZ1" s="282"/>
      <c r="RYA1" s="282"/>
      <c r="RYB1" s="282"/>
      <c r="RYC1" s="282"/>
      <c r="RYD1" s="282"/>
      <c r="RYE1" s="282"/>
      <c r="RYF1" s="282"/>
      <c r="RYG1" s="282"/>
      <c r="RYH1" s="282"/>
      <c r="RYI1" s="282"/>
      <c r="RYJ1" s="282"/>
      <c r="RYK1" s="282"/>
      <c r="RYL1" s="282"/>
      <c r="RYM1" s="282"/>
      <c r="RYN1" s="282"/>
      <c r="RYO1" s="282"/>
      <c r="RYP1" s="282"/>
      <c r="RYQ1" s="282"/>
      <c r="RYR1" s="282"/>
      <c r="RYS1" s="282"/>
      <c r="RYT1" s="282"/>
      <c r="RYU1" s="282"/>
      <c r="RYV1" s="282"/>
      <c r="RYW1" s="282"/>
      <c r="RYX1" s="282"/>
      <c r="RYY1" s="282"/>
      <c r="RYZ1" s="282"/>
      <c r="RZA1" s="282"/>
      <c r="RZB1" s="282"/>
      <c r="RZC1" s="282"/>
      <c r="RZD1" s="282"/>
      <c r="RZE1" s="282"/>
      <c r="RZF1" s="282"/>
      <c r="RZG1" s="282"/>
      <c r="RZH1" s="282"/>
      <c r="RZI1" s="282"/>
      <c r="RZJ1" s="282"/>
      <c r="RZK1" s="282"/>
      <c r="RZL1" s="282"/>
      <c r="RZM1" s="282"/>
      <c r="RZN1" s="282"/>
      <c r="RZO1" s="282"/>
      <c r="RZP1" s="282"/>
      <c r="RZQ1" s="282"/>
      <c r="RZR1" s="282"/>
      <c r="RZS1" s="282"/>
      <c r="RZT1" s="282"/>
      <c r="RZU1" s="282"/>
      <c r="RZV1" s="282"/>
      <c r="RZW1" s="282"/>
      <c r="RZX1" s="282"/>
      <c r="RZY1" s="282"/>
      <c r="RZZ1" s="282"/>
      <c r="SAA1" s="282"/>
      <c r="SAB1" s="282"/>
      <c r="SAC1" s="282"/>
      <c r="SAD1" s="282"/>
      <c r="SAE1" s="282"/>
      <c r="SAF1" s="282"/>
      <c r="SAG1" s="282"/>
      <c r="SAH1" s="282"/>
      <c r="SAI1" s="282"/>
      <c r="SAJ1" s="282"/>
      <c r="SAK1" s="282"/>
      <c r="SAL1" s="282"/>
      <c r="SAM1" s="282"/>
      <c r="SAN1" s="282"/>
      <c r="SAO1" s="282"/>
      <c r="SAP1" s="282"/>
      <c r="SAQ1" s="282"/>
      <c r="SAR1" s="282"/>
      <c r="SAS1" s="282"/>
      <c r="SAT1" s="282"/>
      <c r="SAU1" s="282"/>
      <c r="SAV1" s="282"/>
      <c r="SAW1" s="282"/>
      <c r="SAX1" s="282"/>
      <c r="SAY1" s="282"/>
      <c r="SAZ1" s="282"/>
      <c r="SBA1" s="282"/>
      <c r="SBB1" s="282"/>
      <c r="SBC1" s="282"/>
      <c r="SBD1" s="282"/>
      <c r="SBE1" s="282"/>
      <c r="SBF1" s="282"/>
      <c r="SBG1" s="282"/>
      <c r="SBH1" s="282"/>
      <c r="SBI1" s="282"/>
      <c r="SBJ1" s="282"/>
      <c r="SBK1" s="282"/>
      <c r="SBL1" s="282"/>
      <c r="SBM1" s="282"/>
      <c r="SBN1" s="282"/>
      <c r="SBO1" s="282"/>
      <c r="SBP1" s="282"/>
      <c r="SBQ1" s="282"/>
      <c r="SBR1" s="282"/>
      <c r="SBS1" s="282"/>
      <c r="SBT1" s="282"/>
      <c r="SBU1" s="282"/>
      <c r="SBV1" s="282"/>
      <c r="SBW1" s="282"/>
      <c r="SBX1" s="282"/>
      <c r="SBY1" s="282"/>
      <c r="SBZ1" s="282"/>
      <c r="SCA1" s="282"/>
      <c r="SCB1" s="282"/>
      <c r="SCC1" s="282"/>
      <c r="SCD1" s="282"/>
      <c r="SCE1" s="282"/>
      <c r="SCF1" s="282"/>
      <c r="SCG1" s="282"/>
      <c r="SCH1" s="282"/>
      <c r="SCI1" s="282"/>
      <c r="SCJ1" s="282"/>
      <c r="SCK1" s="282"/>
      <c r="SCL1" s="282"/>
      <c r="SCM1" s="282"/>
      <c r="SCN1" s="282"/>
      <c r="SCO1" s="282"/>
      <c r="SCP1" s="282"/>
      <c r="SCQ1" s="282"/>
      <c r="SCR1" s="282"/>
      <c r="SCS1" s="282"/>
      <c r="SCT1" s="282"/>
      <c r="SCU1" s="282"/>
      <c r="SCV1" s="282"/>
      <c r="SCW1" s="282"/>
      <c r="SCX1" s="282"/>
      <c r="SCY1" s="282"/>
      <c r="SCZ1" s="282"/>
      <c r="SDA1" s="282"/>
      <c r="SDB1" s="282"/>
      <c r="SDC1" s="282"/>
      <c r="SDD1" s="282"/>
      <c r="SDE1" s="282"/>
      <c r="SDF1" s="282"/>
      <c r="SDG1" s="282"/>
      <c r="SDH1" s="282"/>
      <c r="SDI1" s="282"/>
      <c r="SDJ1" s="282"/>
      <c r="SDK1" s="282"/>
      <c r="SDL1" s="282"/>
      <c r="SDM1" s="282"/>
      <c r="SDN1" s="282"/>
      <c r="SDO1" s="282"/>
      <c r="SDP1" s="282"/>
      <c r="SDQ1" s="282"/>
      <c r="SDR1" s="282"/>
      <c r="SDS1" s="282"/>
      <c r="SDT1" s="282"/>
      <c r="SDU1" s="282"/>
      <c r="SDV1" s="282"/>
      <c r="SDW1" s="282"/>
      <c r="SDX1" s="282"/>
      <c r="SDY1" s="282"/>
      <c r="SDZ1" s="282"/>
      <c r="SEA1" s="282"/>
      <c r="SEB1" s="282"/>
      <c r="SEC1" s="282"/>
      <c r="SED1" s="282"/>
      <c r="SEE1" s="282"/>
      <c r="SEF1" s="282"/>
      <c r="SEG1" s="282"/>
      <c r="SEH1" s="282"/>
      <c r="SEI1" s="282"/>
      <c r="SEJ1" s="282"/>
      <c r="SEK1" s="282"/>
      <c r="SEL1" s="282"/>
      <c r="SEM1" s="282"/>
      <c r="SEN1" s="282"/>
      <c r="SEO1" s="282"/>
      <c r="SEP1" s="282"/>
      <c r="SEQ1" s="282"/>
      <c r="SER1" s="282"/>
      <c r="SES1" s="282"/>
      <c r="SET1" s="282"/>
      <c r="SEU1" s="282"/>
      <c r="SEV1" s="282"/>
      <c r="SEW1" s="282"/>
      <c r="SEX1" s="282"/>
      <c r="SEY1" s="282"/>
      <c r="SEZ1" s="282"/>
      <c r="SFA1" s="282"/>
      <c r="SFB1" s="282"/>
      <c r="SFC1" s="282"/>
      <c r="SFD1" s="282"/>
      <c r="SFE1" s="282"/>
      <c r="SFF1" s="282"/>
      <c r="SFG1" s="282"/>
      <c r="SFH1" s="282"/>
      <c r="SFI1" s="282"/>
      <c r="SFJ1" s="282"/>
      <c r="SFK1" s="282"/>
      <c r="SFL1" s="282"/>
      <c r="SFM1" s="282"/>
      <c r="SFN1" s="282"/>
      <c r="SFO1" s="282"/>
      <c r="SFP1" s="282"/>
      <c r="SFQ1" s="282"/>
      <c r="SFR1" s="282"/>
      <c r="SFS1" s="282"/>
      <c r="SFT1" s="282"/>
      <c r="SFU1" s="282"/>
      <c r="SFV1" s="282"/>
      <c r="SFW1" s="282"/>
      <c r="SFX1" s="282"/>
      <c r="SFY1" s="282"/>
      <c r="SFZ1" s="282"/>
      <c r="SGA1" s="282"/>
      <c r="SGB1" s="282"/>
      <c r="SGC1" s="282"/>
      <c r="SGD1" s="282"/>
      <c r="SGE1" s="282"/>
      <c r="SGF1" s="282"/>
      <c r="SGG1" s="282"/>
      <c r="SGH1" s="282"/>
      <c r="SGI1" s="282"/>
      <c r="SGJ1" s="282"/>
      <c r="SGK1" s="282"/>
      <c r="SGL1" s="282"/>
      <c r="SGM1" s="282"/>
      <c r="SGN1" s="282"/>
      <c r="SGO1" s="282"/>
      <c r="SGP1" s="282"/>
      <c r="SGQ1" s="282"/>
      <c r="SGR1" s="282"/>
      <c r="SGS1" s="282"/>
      <c r="SGT1" s="282"/>
      <c r="SGU1" s="282"/>
      <c r="SGV1" s="282"/>
      <c r="SGW1" s="282"/>
      <c r="SGX1" s="282"/>
      <c r="SGY1" s="282"/>
      <c r="SGZ1" s="282"/>
      <c r="SHA1" s="282"/>
      <c r="SHB1" s="282"/>
      <c r="SHC1" s="282"/>
      <c r="SHD1" s="282"/>
      <c r="SHE1" s="282"/>
      <c r="SHF1" s="282"/>
      <c r="SHG1" s="282"/>
      <c r="SHH1" s="282"/>
      <c r="SHI1" s="282"/>
      <c r="SHJ1" s="282"/>
      <c r="SHK1" s="282"/>
      <c r="SHL1" s="282"/>
      <c r="SHM1" s="282"/>
      <c r="SHN1" s="282"/>
      <c r="SHO1" s="282"/>
      <c r="SHP1" s="282"/>
      <c r="SHQ1" s="282"/>
      <c r="SHR1" s="282"/>
      <c r="SHS1" s="282"/>
      <c r="SHT1" s="282"/>
      <c r="SHU1" s="282"/>
      <c r="SHV1" s="282"/>
      <c r="SHW1" s="282"/>
      <c r="SHX1" s="282"/>
      <c r="SHY1" s="282"/>
      <c r="SHZ1" s="282"/>
      <c r="SIA1" s="282"/>
      <c r="SIB1" s="282"/>
      <c r="SIC1" s="282"/>
      <c r="SID1" s="282"/>
      <c r="SIE1" s="282"/>
      <c r="SIF1" s="282"/>
      <c r="SIG1" s="282"/>
      <c r="SIH1" s="282"/>
      <c r="SII1" s="282"/>
      <c r="SIJ1" s="282"/>
      <c r="SIK1" s="282"/>
      <c r="SIL1" s="282"/>
      <c r="SIM1" s="282"/>
      <c r="SIN1" s="282"/>
      <c r="SIO1" s="282"/>
      <c r="SIP1" s="282"/>
      <c r="SIQ1" s="282"/>
      <c r="SIR1" s="282"/>
      <c r="SIS1" s="282"/>
      <c r="SIT1" s="282"/>
      <c r="SIU1" s="282"/>
      <c r="SIV1" s="282"/>
      <c r="SIW1" s="282"/>
      <c r="SIX1" s="282"/>
      <c r="SIY1" s="282"/>
      <c r="SIZ1" s="282"/>
      <c r="SJA1" s="282"/>
      <c r="SJB1" s="282"/>
      <c r="SJC1" s="282"/>
      <c r="SJD1" s="282"/>
      <c r="SJE1" s="282"/>
      <c r="SJF1" s="282"/>
      <c r="SJG1" s="282"/>
      <c r="SJH1" s="282"/>
      <c r="SJI1" s="282"/>
      <c r="SJJ1" s="282"/>
      <c r="SJK1" s="282"/>
      <c r="SJL1" s="282"/>
      <c r="SJM1" s="282"/>
      <c r="SJN1" s="282"/>
      <c r="SJO1" s="282"/>
      <c r="SJP1" s="282"/>
      <c r="SJQ1" s="282"/>
      <c r="SJR1" s="282"/>
      <c r="SJS1" s="282"/>
      <c r="SJT1" s="282"/>
      <c r="SJU1" s="282"/>
      <c r="SJV1" s="282"/>
      <c r="SJW1" s="282"/>
      <c r="SJX1" s="282"/>
      <c r="SJY1" s="282"/>
      <c r="SJZ1" s="282"/>
      <c r="SKA1" s="282"/>
      <c r="SKB1" s="282"/>
      <c r="SKC1" s="282"/>
      <c r="SKD1" s="282"/>
      <c r="SKE1" s="282"/>
      <c r="SKF1" s="282"/>
      <c r="SKG1" s="282"/>
      <c r="SKH1" s="282"/>
      <c r="SKI1" s="282"/>
      <c r="SKJ1" s="282"/>
      <c r="SKK1" s="282"/>
      <c r="SKL1" s="282"/>
      <c r="SKM1" s="282"/>
      <c r="SKN1" s="282"/>
      <c r="SKO1" s="282"/>
      <c r="SKP1" s="282"/>
      <c r="SKQ1" s="282"/>
      <c r="SKR1" s="282"/>
      <c r="SKS1" s="282"/>
      <c r="SKT1" s="282"/>
      <c r="SKU1" s="282"/>
      <c r="SKV1" s="282"/>
      <c r="SKW1" s="282"/>
      <c r="SKX1" s="282"/>
      <c r="SKY1" s="282"/>
      <c r="SKZ1" s="282"/>
      <c r="SLA1" s="282"/>
      <c r="SLB1" s="282"/>
      <c r="SLC1" s="282"/>
      <c r="SLD1" s="282"/>
      <c r="SLE1" s="282"/>
      <c r="SLF1" s="282"/>
      <c r="SLG1" s="282"/>
      <c r="SLH1" s="282"/>
      <c r="SLI1" s="282"/>
      <c r="SLJ1" s="282"/>
      <c r="SLK1" s="282"/>
      <c r="SLL1" s="282"/>
      <c r="SLM1" s="282"/>
      <c r="SLN1" s="282"/>
      <c r="SLO1" s="282"/>
      <c r="SLP1" s="282"/>
      <c r="SLQ1" s="282"/>
      <c r="SLR1" s="282"/>
      <c r="SLS1" s="282"/>
      <c r="SLT1" s="282"/>
      <c r="SLU1" s="282"/>
      <c r="SLV1" s="282"/>
      <c r="SLW1" s="282"/>
      <c r="SLX1" s="282"/>
      <c r="SLY1" s="282"/>
      <c r="SLZ1" s="282"/>
      <c r="SMA1" s="282"/>
      <c r="SMB1" s="282"/>
      <c r="SMC1" s="282"/>
      <c r="SMD1" s="282"/>
      <c r="SME1" s="282"/>
      <c r="SMF1" s="282"/>
      <c r="SMG1" s="282"/>
      <c r="SMH1" s="282"/>
      <c r="SMI1" s="282"/>
      <c r="SMJ1" s="282"/>
      <c r="SMK1" s="282"/>
      <c r="SML1" s="282"/>
      <c r="SMM1" s="282"/>
      <c r="SMN1" s="282"/>
      <c r="SMO1" s="282"/>
      <c r="SMP1" s="282"/>
      <c r="SMQ1" s="282"/>
      <c r="SMR1" s="282"/>
      <c r="SMS1" s="282"/>
      <c r="SMT1" s="282"/>
      <c r="SMU1" s="282"/>
      <c r="SMV1" s="282"/>
      <c r="SMW1" s="282"/>
      <c r="SMX1" s="282"/>
      <c r="SMY1" s="282"/>
      <c r="SMZ1" s="282"/>
      <c r="SNA1" s="282"/>
      <c r="SNB1" s="282"/>
      <c r="SNC1" s="282"/>
      <c r="SND1" s="282"/>
      <c r="SNE1" s="282"/>
      <c r="SNF1" s="282"/>
      <c r="SNG1" s="282"/>
      <c r="SNH1" s="282"/>
      <c r="SNI1" s="282"/>
      <c r="SNJ1" s="282"/>
      <c r="SNK1" s="282"/>
      <c r="SNL1" s="282"/>
      <c r="SNM1" s="282"/>
      <c r="SNN1" s="282"/>
      <c r="SNO1" s="282"/>
      <c r="SNP1" s="282"/>
      <c r="SNQ1" s="282"/>
      <c r="SNR1" s="282"/>
      <c r="SNS1" s="282"/>
      <c r="SNT1" s="282"/>
      <c r="SNU1" s="282"/>
      <c r="SNV1" s="282"/>
      <c r="SNW1" s="282"/>
      <c r="SNX1" s="282"/>
      <c r="SNY1" s="282"/>
      <c r="SNZ1" s="282"/>
      <c r="SOA1" s="282"/>
      <c r="SOB1" s="282"/>
      <c r="SOC1" s="282"/>
      <c r="SOD1" s="282"/>
      <c r="SOE1" s="282"/>
      <c r="SOF1" s="282"/>
      <c r="SOG1" s="282"/>
      <c r="SOH1" s="282"/>
      <c r="SOI1" s="282"/>
      <c r="SOJ1" s="282"/>
      <c r="SOK1" s="282"/>
      <c r="SOL1" s="282"/>
      <c r="SOM1" s="282"/>
      <c r="SON1" s="282"/>
      <c r="SOO1" s="282"/>
      <c r="SOP1" s="282"/>
      <c r="SOQ1" s="282"/>
      <c r="SOR1" s="282"/>
      <c r="SOS1" s="282"/>
      <c r="SOT1" s="282"/>
      <c r="SOU1" s="282"/>
      <c r="SOV1" s="282"/>
      <c r="SOW1" s="282"/>
      <c r="SOX1" s="282"/>
      <c r="SOY1" s="282"/>
      <c r="SOZ1" s="282"/>
      <c r="SPA1" s="282"/>
      <c r="SPB1" s="282"/>
      <c r="SPC1" s="282"/>
      <c r="SPD1" s="282"/>
      <c r="SPE1" s="282"/>
      <c r="SPF1" s="282"/>
      <c r="SPG1" s="282"/>
      <c r="SPH1" s="282"/>
      <c r="SPI1" s="282"/>
      <c r="SPJ1" s="282"/>
      <c r="SPK1" s="282"/>
      <c r="SPL1" s="282"/>
      <c r="SPM1" s="282"/>
      <c r="SPN1" s="282"/>
      <c r="SPO1" s="282"/>
      <c r="SPP1" s="282"/>
      <c r="SPQ1" s="282"/>
      <c r="SPR1" s="282"/>
      <c r="SPS1" s="282"/>
      <c r="SPT1" s="282"/>
      <c r="SPU1" s="282"/>
      <c r="SPV1" s="282"/>
      <c r="SPW1" s="282"/>
      <c r="SPX1" s="282"/>
      <c r="SPY1" s="282"/>
      <c r="SPZ1" s="282"/>
      <c r="SQA1" s="282"/>
      <c r="SQB1" s="282"/>
      <c r="SQC1" s="282"/>
      <c r="SQD1" s="282"/>
      <c r="SQE1" s="282"/>
      <c r="SQF1" s="282"/>
      <c r="SQG1" s="282"/>
      <c r="SQH1" s="282"/>
      <c r="SQI1" s="282"/>
      <c r="SQJ1" s="282"/>
      <c r="SQK1" s="282"/>
      <c r="SQL1" s="282"/>
      <c r="SQM1" s="282"/>
      <c r="SQN1" s="282"/>
      <c r="SQO1" s="282"/>
      <c r="SQP1" s="282"/>
      <c r="SQQ1" s="282"/>
      <c r="SQR1" s="282"/>
      <c r="SQS1" s="282"/>
      <c r="SQT1" s="282"/>
      <c r="SQU1" s="282"/>
      <c r="SQV1" s="282"/>
      <c r="SQW1" s="282"/>
      <c r="SQX1" s="282"/>
      <c r="SQY1" s="282"/>
      <c r="SQZ1" s="282"/>
      <c r="SRA1" s="282"/>
      <c r="SRB1" s="282"/>
      <c r="SRC1" s="282"/>
      <c r="SRD1" s="282"/>
      <c r="SRE1" s="282"/>
      <c r="SRF1" s="282"/>
      <c r="SRG1" s="282"/>
      <c r="SRH1" s="282"/>
      <c r="SRI1" s="282"/>
      <c r="SRJ1" s="282"/>
      <c r="SRK1" s="282"/>
      <c r="SRL1" s="282"/>
      <c r="SRM1" s="282"/>
      <c r="SRN1" s="282"/>
      <c r="SRO1" s="282"/>
      <c r="SRP1" s="282"/>
      <c r="SRQ1" s="282"/>
      <c r="SRR1" s="282"/>
      <c r="SRS1" s="282"/>
      <c r="SRT1" s="282"/>
      <c r="SRU1" s="282"/>
      <c r="SRV1" s="282"/>
      <c r="SRW1" s="282"/>
      <c r="SRX1" s="282"/>
      <c r="SRY1" s="282"/>
      <c r="SRZ1" s="282"/>
      <c r="SSA1" s="282"/>
      <c r="SSB1" s="282"/>
      <c r="SSC1" s="282"/>
      <c r="SSD1" s="282"/>
      <c r="SSE1" s="282"/>
      <c r="SSF1" s="282"/>
      <c r="SSG1" s="282"/>
      <c r="SSH1" s="282"/>
      <c r="SSI1" s="282"/>
      <c r="SSJ1" s="282"/>
      <c r="SSK1" s="282"/>
      <c r="SSL1" s="282"/>
      <c r="SSM1" s="282"/>
      <c r="SSN1" s="282"/>
      <c r="SSO1" s="282"/>
      <c r="SSP1" s="282"/>
      <c r="SSQ1" s="282"/>
      <c r="SSR1" s="282"/>
      <c r="SSS1" s="282"/>
      <c r="SST1" s="282"/>
      <c r="SSU1" s="282"/>
      <c r="SSV1" s="282"/>
      <c r="SSW1" s="282"/>
      <c r="SSX1" s="282"/>
      <c r="SSY1" s="282"/>
      <c r="SSZ1" s="282"/>
      <c r="STA1" s="282"/>
      <c r="STB1" s="282"/>
      <c r="STC1" s="282"/>
      <c r="STD1" s="282"/>
      <c r="STE1" s="282"/>
      <c r="STF1" s="282"/>
      <c r="STG1" s="282"/>
      <c r="STH1" s="282"/>
      <c r="STI1" s="282"/>
      <c r="STJ1" s="282"/>
      <c r="STK1" s="282"/>
      <c r="STL1" s="282"/>
      <c r="STM1" s="282"/>
      <c r="STN1" s="282"/>
      <c r="STO1" s="282"/>
      <c r="STP1" s="282"/>
      <c r="STQ1" s="282"/>
      <c r="STR1" s="282"/>
      <c r="STS1" s="282"/>
      <c r="STT1" s="282"/>
      <c r="STU1" s="282"/>
      <c r="STV1" s="282"/>
      <c r="STW1" s="282"/>
      <c r="STX1" s="282"/>
      <c r="STY1" s="282"/>
      <c r="STZ1" s="282"/>
      <c r="SUA1" s="282"/>
      <c r="SUB1" s="282"/>
      <c r="SUC1" s="282"/>
      <c r="SUD1" s="282"/>
      <c r="SUE1" s="282"/>
      <c r="SUF1" s="282"/>
      <c r="SUG1" s="282"/>
      <c r="SUH1" s="282"/>
      <c r="SUI1" s="282"/>
      <c r="SUJ1" s="282"/>
      <c r="SUK1" s="282"/>
      <c r="SUL1" s="282"/>
      <c r="SUM1" s="282"/>
      <c r="SUN1" s="282"/>
      <c r="SUO1" s="282"/>
      <c r="SUP1" s="282"/>
      <c r="SUQ1" s="282"/>
      <c r="SUR1" s="282"/>
      <c r="SUS1" s="282"/>
      <c r="SUT1" s="282"/>
      <c r="SUU1" s="282"/>
      <c r="SUV1" s="282"/>
      <c r="SUW1" s="282"/>
      <c r="SUX1" s="282"/>
      <c r="SUY1" s="282"/>
      <c r="SUZ1" s="282"/>
      <c r="SVA1" s="282"/>
      <c r="SVB1" s="282"/>
      <c r="SVC1" s="282"/>
      <c r="SVD1" s="282"/>
      <c r="SVE1" s="282"/>
      <c r="SVF1" s="282"/>
      <c r="SVG1" s="282"/>
      <c r="SVH1" s="282"/>
      <c r="SVI1" s="282"/>
      <c r="SVJ1" s="282"/>
      <c r="SVK1" s="282"/>
      <c r="SVL1" s="282"/>
      <c r="SVM1" s="282"/>
      <c r="SVN1" s="282"/>
      <c r="SVO1" s="282"/>
      <c r="SVP1" s="282"/>
      <c r="SVQ1" s="282"/>
      <c r="SVR1" s="282"/>
      <c r="SVS1" s="282"/>
      <c r="SVT1" s="282"/>
      <c r="SVU1" s="282"/>
      <c r="SVV1" s="282"/>
      <c r="SVW1" s="282"/>
      <c r="SVX1" s="282"/>
      <c r="SVY1" s="282"/>
      <c r="SVZ1" s="282"/>
      <c r="SWA1" s="282"/>
      <c r="SWB1" s="282"/>
      <c r="SWC1" s="282"/>
      <c r="SWD1" s="282"/>
      <c r="SWE1" s="282"/>
      <c r="SWF1" s="282"/>
      <c r="SWG1" s="282"/>
      <c r="SWH1" s="282"/>
      <c r="SWI1" s="282"/>
      <c r="SWJ1" s="282"/>
      <c r="SWK1" s="282"/>
      <c r="SWL1" s="282"/>
      <c r="SWM1" s="282"/>
      <c r="SWN1" s="282"/>
      <c r="SWO1" s="282"/>
      <c r="SWP1" s="282"/>
      <c r="SWQ1" s="282"/>
      <c r="SWR1" s="282"/>
      <c r="SWS1" s="282"/>
      <c r="SWT1" s="282"/>
      <c r="SWU1" s="282"/>
      <c r="SWV1" s="282"/>
      <c r="SWW1" s="282"/>
      <c r="SWX1" s="282"/>
      <c r="SWY1" s="282"/>
      <c r="SWZ1" s="282"/>
      <c r="SXA1" s="282"/>
      <c r="SXB1" s="282"/>
      <c r="SXC1" s="282"/>
      <c r="SXD1" s="282"/>
      <c r="SXE1" s="282"/>
      <c r="SXF1" s="282"/>
      <c r="SXG1" s="282"/>
      <c r="SXH1" s="282"/>
      <c r="SXI1" s="282"/>
      <c r="SXJ1" s="282"/>
      <c r="SXK1" s="282"/>
      <c r="SXL1" s="282"/>
      <c r="SXM1" s="282"/>
      <c r="SXN1" s="282"/>
      <c r="SXO1" s="282"/>
      <c r="SXP1" s="282"/>
      <c r="SXQ1" s="282"/>
      <c r="SXR1" s="282"/>
      <c r="SXS1" s="282"/>
      <c r="SXT1" s="282"/>
      <c r="SXU1" s="282"/>
      <c r="SXV1" s="282"/>
      <c r="SXW1" s="282"/>
      <c r="SXX1" s="282"/>
      <c r="SXY1" s="282"/>
      <c r="SXZ1" s="282"/>
      <c r="SYA1" s="282"/>
      <c r="SYB1" s="282"/>
      <c r="SYC1" s="282"/>
      <c r="SYD1" s="282"/>
      <c r="SYE1" s="282"/>
      <c r="SYF1" s="282"/>
      <c r="SYG1" s="282"/>
      <c r="SYH1" s="282"/>
      <c r="SYI1" s="282"/>
      <c r="SYJ1" s="282"/>
      <c r="SYK1" s="282"/>
      <c r="SYL1" s="282"/>
      <c r="SYM1" s="282"/>
      <c r="SYN1" s="282"/>
      <c r="SYO1" s="282"/>
      <c r="SYP1" s="282"/>
      <c r="SYQ1" s="282"/>
      <c r="SYR1" s="282"/>
      <c r="SYS1" s="282"/>
      <c r="SYT1" s="282"/>
      <c r="SYU1" s="282"/>
      <c r="SYV1" s="282"/>
      <c r="SYW1" s="282"/>
      <c r="SYX1" s="282"/>
      <c r="SYY1" s="282"/>
      <c r="SYZ1" s="282"/>
      <c r="SZA1" s="282"/>
      <c r="SZB1" s="282"/>
      <c r="SZC1" s="282"/>
      <c r="SZD1" s="282"/>
      <c r="SZE1" s="282"/>
      <c r="SZF1" s="282"/>
      <c r="SZG1" s="282"/>
      <c r="SZH1" s="282"/>
      <c r="SZI1" s="282"/>
      <c r="SZJ1" s="282"/>
      <c r="SZK1" s="282"/>
      <c r="SZL1" s="282"/>
      <c r="SZM1" s="282"/>
      <c r="SZN1" s="282"/>
      <c r="SZO1" s="282"/>
      <c r="SZP1" s="282"/>
      <c r="SZQ1" s="282"/>
      <c r="SZR1" s="282"/>
      <c r="SZS1" s="282"/>
      <c r="SZT1" s="282"/>
      <c r="SZU1" s="282"/>
      <c r="SZV1" s="282"/>
      <c r="SZW1" s="282"/>
      <c r="SZX1" s="282"/>
      <c r="SZY1" s="282"/>
      <c r="SZZ1" s="282"/>
      <c r="TAA1" s="282"/>
      <c r="TAB1" s="282"/>
      <c r="TAC1" s="282"/>
      <c r="TAD1" s="282"/>
      <c r="TAE1" s="282"/>
      <c r="TAF1" s="282"/>
      <c r="TAG1" s="282"/>
      <c r="TAH1" s="282"/>
      <c r="TAI1" s="282"/>
      <c r="TAJ1" s="282"/>
      <c r="TAK1" s="282"/>
      <c r="TAL1" s="282"/>
      <c r="TAM1" s="282"/>
      <c r="TAN1" s="282"/>
      <c r="TAO1" s="282"/>
      <c r="TAP1" s="282"/>
      <c r="TAQ1" s="282"/>
      <c r="TAR1" s="282"/>
      <c r="TAS1" s="282"/>
      <c r="TAT1" s="282"/>
      <c r="TAU1" s="282"/>
      <c r="TAV1" s="282"/>
      <c r="TAW1" s="282"/>
      <c r="TAX1" s="282"/>
      <c r="TAY1" s="282"/>
      <c r="TAZ1" s="282"/>
      <c r="TBA1" s="282"/>
      <c r="TBB1" s="282"/>
      <c r="TBC1" s="282"/>
      <c r="TBD1" s="282"/>
      <c r="TBE1" s="282"/>
      <c r="TBF1" s="282"/>
      <c r="TBG1" s="282"/>
      <c r="TBH1" s="282"/>
      <c r="TBI1" s="282"/>
      <c r="TBJ1" s="282"/>
      <c r="TBK1" s="282"/>
      <c r="TBL1" s="282"/>
      <c r="TBM1" s="282"/>
      <c r="TBN1" s="282"/>
      <c r="TBO1" s="282"/>
      <c r="TBP1" s="282"/>
      <c r="TBQ1" s="282"/>
      <c r="TBR1" s="282"/>
      <c r="TBS1" s="282"/>
      <c r="TBT1" s="282"/>
      <c r="TBU1" s="282"/>
      <c r="TBV1" s="282"/>
      <c r="TBW1" s="282"/>
      <c r="TBX1" s="282"/>
      <c r="TBY1" s="282"/>
      <c r="TBZ1" s="282"/>
      <c r="TCA1" s="282"/>
      <c r="TCB1" s="282"/>
      <c r="TCC1" s="282"/>
      <c r="TCD1" s="282"/>
      <c r="TCE1" s="282"/>
      <c r="TCF1" s="282"/>
      <c r="TCG1" s="282"/>
      <c r="TCH1" s="282"/>
      <c r="TCI1" s="282"/>
      <c r="TCJ1" s="282"/>
      <c r="TCK1" s="282"/>
      <c r="TCL1" s="282"/>
      <c r="TCM1" s="282"/>
      <c r="TCN1" s="282"/>
      <c r="TCO1" s="282"/>
      <c r="TCP1" s="282"/>
      <c r="TCQ1" s="282"/>
      <c r="TCR1" s="282"/>
      <c r="TCS1" s="282"/>
      <c r="TCT1" s="282"/>
      <c r="TCU1" s="282"/>
      <c r="TCV1" s="282"/>
      <c r="TCW1" s="282"/>
      <c r="TCX1" s="282"/>
      <c r="TCY1" s="282"/>
      <c r="TCZ1" s="282"/>
      <c r="TDA1" s="282"/>
      <c r="TDB1" s="282"/>
      <c r="TDC1" s="282"/>
      <c r="TDD1" s="282"/>
      <c r="TDE1" s="282"/>
      <c r="TDF1" s="282"/>
      <c r="TDG1" s="282"/>
      <c r="TDH1" s="282"/>
      <c r="TDI1" s="282"/>
      <c r="TDJ1" s="282"/>
      <c r="TDK1" s="282"/>
      <c r="TDL1" s="282"/>
      <c r="TDM1" s="282"/>
      <c r="TDN1" s="282"/>
      <c r="TDO1" s="282"/>
      <c r="TDP1" s="282"/>
      <c r="TDQ1" s="282"/>
      <c r="TDR1" s="282"/>
      <c r="TDS1" s="282"/>
      <c r="TDT1" s="282"/>
      <c r="TDU1" s="282"/>
      <c r="TDV1" s="282"/>
      <c r="TDW1" s="282"/>
      <c r="TDX1" s="282"/>
      <c r="TDY1" s="282"/>
      <c r="TDZ1" s="282"/>
      <c r="TEA1" s="282"/>
      <c r="TEB1" s="282"/>
      <c r="TEC1" s="282"/>
      <c r="TED1" s="282"/>
      <c r="TEE1" s="282"/>
      <c r="TEF1" s="282"/>
      <c r="TEG1" s="282"/>
      <c r="TEH1" s="282"/>
      <c r="TEI1" s="282"/>
      <c r="TEJ1" s="282"/>
      <c r="TEK1" s="282"/>
      <c r="TEL1" s="282"/>
      <c r="TEM1" s="282"/>
      <c r="TEN1" s="282"/>
      <c r="TEO1" s="282"/>
      <c r="TEP1" s="282"/>
      <c r="TEQ1" s="282"/>
      <c r="TER1" s="282"/>
      <c r="TES1" s="282"/>
      <c r="TET1" s="282"/>
      <c r="TEU1" s="282"/>
      <c r="TEV1" s="282"/>
      <c r="TEW1" s="282"/>
      <c r="TEX1" s="282"/>
      <c r="TEY1" s="282"/>
      <c r="TEZ1" s="282"/>
      <c r="TFA1" s="282"/>
      <c r="TFB1" s="282"/>
      <c r="TFC1" s="282"/>
      <c r="TFD1" s="282"/>
      <c r="TFE1" s="282"/>
      <c r="TFF1" s="282"/>
      <c r="TFG1" s="282"/>
      <c r="TFH1" s="282"/>
      <c r="TFI1" s="282"/>
      <c r="TFJ1" s="282"/>
      <c r="TFK1" s="282"/>
      <c r="TFL1" s="282"/>
      <c r="TFM1" s="282"/>
      <c r="TFN1" s="282"/>
      <c r="TFO1" s="282"/>
      <c r="TFP1" s="282"/>
      <c r="TFQ1" s="282"/>
      <c r="TFR1" s="282"/>
      <c r="TFS1" s="282"/>
      <c r="TFT1" s="282"/>
      <c r="TFU1" s="282"/>
      <c r="TFV1" s="282"/>
      <c r="TFW1" s="282"/>
      <c r="TFX1" s="282"/>
      <c r="TFY1" s="282"/>
      <c r="TFZ1" s="282"/>
      <c r="TGA1" s="282"/>
      <c r="TGB1" s="282"/>
      <c r="TGC1" s="282"/>
      <c r="TGD1" s="282"/>
      <c r="TGE1" s="282"/>
      <c r="TGF1" s="282"/>
      <c r="TGG1" s="282"/>
      <c r="TGH1" s="282"/>
      <c r="TGI1" s="282"/>
      <c r="TGJ1" s="282"/>
      <c r="TGK1" s="282"/>
      <c r="TGL1" s="282"/>
      <c r="TGM1" s="282"/>
      <c r="TGN1" s="282"/>
      <c r="TGO1" s="282"/>
      <c r="TGP1" s="282"/>
      <c r="TGQ1" s="282"/>
      <c r="TGR1" s="282"/>
      <c r="TGS1" s="282"/>
      <c r="TGT1" s="282"/>
      <c r="TGU1" s="282"/>
      <c r="TGV1" s="282"/>
      <c r="TGW1" s="282"/>
      <c r="TGX1" s="282"/>
      <c r="TGY1" s="282"/>
      <c r="TGZ1" s="282"/>
      <c r="THA1" s="282"/>
      <c r="THB1" s="282"/>
      <c r="THC1" s="282"/>
      <c r="THD1" s="282"/>
      <c r="THE1" s="282"/>
      <c r="THF1" s="282"/>
      <c r="THG1" s="282"/>
      <c r="THH1" s="282"/>
      <c r="THI1" s="282"/>
      <c r="THJ1" s="282"/>
      <c r="THK1" s="282"/>
      <c r="THL1" s="282"/>
      <c r="THM1" s="282"/>
      <c r="THN1" s="282"/>
      <c r="THO1" s="282"/>
      <c r="THP1" s="282"/>
      <c r="THQ1" s="282"/>
      <c r="THR1" s="282"/>
      <c r="THS1" s="282"/>
      <c r="THT1" s="282"/>
      <c r="THU1" s="282"/>
      <c r="THV1" s="282"/>
      <c r="THW1" s="282"/>
      <c r="THX1" s="282"/>
      <c r="THY1" s="282"/>
      <c r="THZ1" s="282"/>
      <c r="TIA1" s="282"/>
      <c r="TIB1" s="282"/>
      <c r="TIC1" s="282"/>
      <c r="TID1" s="282"/>
      <c r="TIE1" s="282"/>
      <c r="TIF1" s="282"/>
      <c r="TIG1" s="282"/>
      <c r="TIH1" s="282"/>
      <c r="TII1" s="282"/>
      <c r="TIJ1" s="282"/>
      <c r="TIK1" s="282"/>
      <c r="TIL1" s="282"/>
      <c r="TIM1" s="282"/>
      <c r="TIN1" s="282"/>
      <c r="TIO1" s="282"/>
      <c r="TIP1" s="282"/>
      <c r="TIQ1" s="282"/>
      <c r="TIR1" s="282"/>
      <c r="TIS1" s="282"/>
      <c r="TIT1" s="282"/>
      <c r="TIU1" s="282"/>
      <c r="TIV1" s="282"/>
      <c r="TIW1" s="282"/>
      <c r="TIX1" s="282"/>
      <c r="TIY1" s="282"/>
      <c r="TIZ1" s="282"/>
      <c r="TJA1" s="282"/>
      <c r="TJB1" s="282"/>
      <c r="TJC1" s="282"/>
      <c r="TJD1" s="282"/>
      <c r="TJE1" s="282"/>
      <c r="TJF1" s="282"/>
      <c r="TJG1" s="282"/>
      <c r="TJH1" s="282"/>
      <c r="TJI1" s="282"/>
      <c r="TJJ1" s="282"/>
      <c r="TJK1" s="282"/>
      <c r="TJL1" s="282"/>
      <c r="TJM1" s="282"/>
      <c r="TJN1" s="282"/>
      <c r="TJO1" s="282"/>
      <c r="TJP1" s="282"/>
      <c r="TJQ1" s="282"/>
      <c r="TJR1" s="282"/>
      <c r="TJS1" s="282"/>
      <c r="TJT1" s="282"/>
      <c r="TJU1" s="282"/>
      <c r="TJV1" s="282"/>
      <c r="TJW1" s="282"/>
      <c r="TJX1" s="282"/>
      <c r="TJY1" s="282"/>
      <c r="TJZ1" s="282"/>
      <c r="TKA1" s="282"/>
      <c r="TKB1" s="282"/>
      <c r="TKC1" s="282"/>
      <c r="TKD1" s="282"/>
      <c r="TKE1" s="282"/>
      <c r="TKF1" s="282"/>
      <c r="TKG1" s="282"/>
      <c r="TKH1" s="282"/>
      <c r="TKI1" s="282"/>
      <c r="TKJ1" s="282"/>
      <c r="TKK1" s="282"/>
      <c r="TKL1" s="282"/>
      <c r="TKM1" s="282"/>
      <c r="TKN1" s="282"/>
      <c r="TKO1" s="282"/>
      <c r="TKP1" s="282"/>
      <c r="TKQ1" s="282"/>
      <c r="TKR1" s="282"/>
      <c r="TKS1" s="282"/>
      <c r="TKT1" s="282"/>
      <c r="TKU1" s="282"/>
      <c r="TKV1" s="282"/>
      <c r="TKW1" s="282"/>
      <c r="TKX1" s="282"/>
      <c r="TKY1" s="282"/>
      <c r="TKZ1" s="282"/>
      <c r="TLA1" s="282"/>
      <c r="TLB1" s="282"/>
      <c r="TLC1" s="282"/>
      <c r="TLD1" s="282"/>
      <c r="TLE1" s="282"/>
      <c r="TLF1" s="282"/>
      <c r="TLG1" s="282"/>
      <c r="TLH1" s="282"/>
      <c r="TLI1" s="282"/>
      <c r="TLJ1" s="282"/>
      <c r="TLK1" s="282"/>
      <c r="TLL1" s="282"/>
      <c r="TLM1" s="282"/>
      <c r="TLN1" s="282"/>
      <c r="TLO1" s="282"/>
      <c r="TLP1" s="282"/>
      <c r="TLQ1" s="282"/>
      <c r="TLR1" s="282"/>
      <c r="TLS1" s="282"/>
      <c r="TLT1" s="282"/>
      <c r="TLU1" s="282"/>
      <c r="TLV1" s="282"/>
      <c r="TLW1" s="282"/>
      <c r="TLX1" s="282"/>
      <c r="TLY1" s="282"/>
      <c r="TLZ1" s="282"/>
      <c r="TMA1" s="282"/>
      <c r="TMB1" s="282"/>
      <c r="TMC1" s="282"/>
      <c r="TMD1" s="282"/>
      <c r="TME1" s="282"/>
      <c r="TMF1" s="282"/>
      <c r="TMG1" s="282"/>
      <c r="TMH1" s="282"/>
      <c r="TMI1" s="282"/>
      <c r="TMJ1" s="282"/>
      <c r="TMK1" s="282"/>
      <c r="TML1" s="282"/>
      <c r="TMM1" s="282"/>
      <c r="TMN1" s="282"/>
      <c r="TMO1" s="282"/>
      <c r="TMP1" s="282"/>
      <c r="TMQ1" s="282"/>
      <c r="TMR1" s="282"/>
      <c r="TMS1" s="282"/>
      <c r="TMT1" s="282"/>
      <c r="TMU1" s="282"/>
      <c r="TMV1" s="282"/>
      <c r="TMW1" s="282"/>
      <c r="TMX1" s="282"/>
      <c r="TMY1" s="282"/>
      <c r="TMZ1" s="282"/>
      <c r="TNA1" s="282"/>
      <c r="TNB1" s="282"/>
      <c r="TNC1" s="282"/>
      <c r="TND1" s="282"/>
      <c r="TNE1" s="282"/>
      <c r="TNF1" s="282"/>
      <c r="TNG1" s="282"/>
      <c r="TNH1" s="282"/>
      <c r="TNI1" s="282"/>
      <c r="TNJ1" s="282"/>
      <c r="TNK1" s="282"/>
      <c r="TNL1" s="282"/>
      <c r="TNM1" s="282"/>
      <c r="TNN1" s="282"/>
      <c r="TNO1" s="282"/>
      <c r="TNP1" s="282"/>
      <c r="TNQ1" s="282"/>
      <c r="TNR1" s="282"/>
      <c r="TNS1" s="282"/>
      <c r="TNT1" s="282"/>
      <c r="TNU1" s="282"/>
      <c r="TNV1" s="282"/>
      <c r="TNW1" s="282"/>
      <c r="TNX1" s="282"/>
      <c r="TNY1" s="282"/>
      <c r="TNZ1" s="282"/>
      <c r="TOA1" s="282"/>
      <c r="TOB1" s="282"/>
      <c r="TOC1" s="282"/>
      <c r="TOD1" s="282"/>
      <c r="TOE1" s="282"/>
      <c r="TOF1" s="282"/>
      <c r="TOG1" s="282"/>
      <c r="TOH1" s="282"/>
      <c r="TOI1" s="282"/>
      <c r="TOJ1" s="282"/>
      <c r="TOK1" s="282"/>
      <c r="TOL1" s="282"/>
      <c r="TOM1" s="282"/>
      <c r="TON1" s="282"/>
      <c r="TOO1" s="282"/>
      <c r="TOP1" s="282"/>
      <c r="TOQ1" s="282"/>
      <c r="TOR1" s="282"/>
      <c r="TOS1" s="282"/>
      <c r="TOT1" s="282"/>
      <c r="TOU1" s="282"/>
      <c r="TOV1" s="282"/>
      <c r="TOW1" s="282"/>
      <c r="TOX1" s="282"/>
      <c r="TOY1" s="282"/>
      <c r="TOZ1" s="282"/>
      <c r="TPA1" s="282"/>
      <c r="TPB1" s="282"/>
      <c r="TPC1" s="282"/>
      <c r="TPD1" s="282"/>
      <c r="TPE1" s="282"/>
      <c r="TPF1" s="282"/>
      <c r="TPG1" s="282"/>
      <c r="TPH1" s="282"/>
      <c r="TPI1" s="282"/>
      <c r="TPJ1" s="282"/>
      <c r="TPK1" s="282"/>
      <c r="TPL1" s="282"/>
      <c r="TPM1" s="282"/>
      <c r="TPN1" s="282"/>
      <c r="TPO1" s="282"/>
      <c r="TPP1" s="282"/>
      <c r="TPQ1" s="282"/>
      <c r="TPR1" s="282"/>
      <c r="TPS1" s="282"/>
      <c r="TPT1" s="282"/>
      <c r="TPU1" s="282"/>
      <c r="TPV1" s="282"/>
      <c r="TPW1" s="282"/>
      <c r="TPX1" s="282"/>
      <c r="TPY1" s="282"/>
      <c r="TPZ1" s="282"/>
      <c r="TQA1" s="282"/>
      <c r="TQB1" s="282"/>
      <c r="TQC1" s="282"/>
      <c r="TQD1" s="282"/>
      <c r="TQE1" s="282"/>
      <c r="TQF1" s="282"/>
      <c r="TQG1" s="282"/>
      <c r="TQH1" s="282"/>
      <c r="TQI1" s="282"/>
      <c r="TQJ1" s="282"/>
      <c r="TQK1" s="282"/>
      <c r="TQL1" s="282"/>
      <c r="TQM1" s="282"/>
      <c r="TQN1" s="282"/>
      <c r="TQO1" s="282"/>
      <c r="TQP1" s="282"/>
      <c r="TQQ1" s="282"/>
      <c r="TQR1" s="282"/>
      <c r="TQS1" s="282"/>
      <c r="TQT1" s="282"/>
      <c r="TQU1" s="282"/>
      <c r="TQV1" s="282"/>
      <c r="TQW1" s="282"/>
      <c r="TQX1" s="282"/>
      <c r="TQY1" s="282"/>
      <c r="TQZ1" s="282"/>
      <c r="TRA1" s="282"/>
      <c r="TRB1" s="282"/>
      <c r="TRC1" s="282"/>
      <c r="TRD1" s="282"/>
      <c r="TRE1" s="282"/>
      <c r="TRF1" s="282"/>
      <c r="TRG1" s="282"/>
      <c r="TRH1" s="282"/>
      <c r="TRI1" s="282"/>
      <c r="TRJ1" s="282"/>
      <c r="TRK1" s="282"/>
      <c r="TRL1" s="282"/>
      <c r="TRM1" s="282"/>
      <c r="TRN1" s="282"/>
      <c r="TRO1" s="282"/>
      <c r="TRP1" s="282"/>
      <c r="TRQ1" s="282"/>
      <c r="TRR1" s="282"/>
      <c r="TRS1" s="282"/>
      <c r="TRT1" s="282"/>
      <c r="TRU1" s="282"/>
      <c r="TRV1" s="282"/>
      <c r="TRW1" s="282"/>
      <c r="TRX1" s="282"/>
      <c r="TRY1" s="282"/>
      <c r="TRZ1" s="282"/>
      <c r="TSA1" s="282"/>
      <c r="TSB1" s="282"/>
      <c r="TSC1" s="282"/>
      <c r="TSD1" s="282"/>
      <c r="TSE1" s="282"/>
      <c r="TSF1" s="282"/>
      <c r="TSG1" s="282"/>
      <c r="TSH1" s="282"/>
      <c r="TSI1" s="282"/>
      <c r="TSJ1" s="282"/>
      <c r="TSK1" s="282"/>
      <c r="TSL1" s="282"/>
      <c r="TSM1" s="282"/>
      <c r="TSN1" s="282"/>
      <c r="TSO1" s="282"/>
      <c r="TSP1" s="282"/>
      <c r="TSQ1" s="282"/>
      <c r="TSR1" s="282"/>
      <c r="TSS1" s="282"/>
      <c r="TST1" s="282"/>
      <c r="TSU1" s="282"/>
      <c r="TSV1" s="282"/>
      <c r="TSW1" s="282"/>
      <c r="TSX1" s="282"/>
      <c r="TSY1" s="282"/>
      <c r="TSZ1" s="282"/>
      <c r="TTA1" s="282"/>
      <c r="TTB1" s="282"/>
      <c r="TTC1" s="282"/>
      <c r="TTD1" s="282"/>
      <c r="TTE1" s="282"/>
      <c r="TTF1" s="282"/>
      <c r="TTG1" s="282"/>
      <c r="TTH1" s="282"/>
      <c r="TTI1" s="282"/>
      <c r="TTJ1" s="282"/>
      <c r="TTK1" s="282"/>
      <c r="TTL1" s="282"/>
      <c r="TTM1" s="282"/>
      <c r="TTN1" s="282"/>
      <c r="TTO1" s="282"/>
      <c r="TTP1" s="282"/>
      <c r="TTQ1" s="282"/>
      <c r="TTR1" s="282"/>
      <c r="TTS1" s="282"/>
      <c r="TTT1" s="282"/>
      <c r="TTU1" s="282"/>
      <c r="TTV1" s="282"/>
      <c r="TTW1" s="282"/>
      <c r="TTX1" s="282"/>
      <c r="TTY1" s="282"/>
      <c r="TTZ1" s="282"/>
      <c r="TUA1" s="282"/>
      <c r="TUB1" s="282"/>
      <c r="TUC1" s="282"/>
      <c r="TUD1" s="282"/>
      <c r="TUE1" s="282"/>
      <c r="TUF1" s="282"/>
      <c r="TUG1" s="282"/>
      <c r="TUH1" s="282"/>
      <c r="TUI1" s="282"/>
      <c r="TUJ1" s="282"/>
      <c r="TUK1" s="282"/>
      <c r="TUL1" s="282"/>
      <c r="TUM1" s="282"/>
      <c r="TUN1" s="282"/>
      <c r="TUO1" s="282"/>
      <c r="TUP1" s="282"/>
      <c r="TUQ1" s="282"/>
      <c r="TUR1" s="282"/>
      <c r="TUS1" s="282"/>
      <c r="TUT1" s="282"/>
      <c r="TUU1" s="282"/>
      <c r="TUV1" s="282"/>
      <c r="TUW1" s="282"/>
      <c r="TUX1" s="282"/>
      <c r="TUY1" s="282"/>
      <c r="TUZ1" s="282"/>
      <c r="TVA1" s="282"/>
      <c r="TVB1" s="282"/>
      <c r="TVC1" s="282"/>
      <c r="TVD1" s="282"/>
      <c r="TVE1" s="282"/>
      <c r="TVF1" s="282"/>
      <c r="TVG1" s="282"/>
      <c r="TVH1" s="282"/>
      <c r="TVI1" s="282"/>
      <c r="TVJ1" s="282"/>
      <c r="TVK1" s="282"/>
      <c r="TVL1" s="282"/>
      <c r="TVM1" s="282"/>
      <c r="TVN1" s="282"/>
      <c r="TVO1" s="282"/>
      <c r="TVP1" s="282"/>
      <c r="TVQ1" s="282"/>
      <c r="TVR1" s="282"/>
      <c r="TVS1" s="282"/>
      <c r="TVT1" s="282"/>
      <c r="TVU1" s="282"/>
      <c r="TVV1" s="282"/>
      <c r="TVW1" s="282"/>
      <c r="TVX1" s="282"/>
      <c r="TVY1" s="282"/>
      <c r="TVZ1" s="282"/>
      <c r="TWA1" s="282"/>
      <c r="TWB1" s="282"/>
      <c r="TWC1" s="282"/>
      <c r="TWD1" s="282"/>
      <c r="TWE1" s="282"/>
      <c r="TWF1" s="282"/>
      <c r="TWG1" s="282"/>
      <c r="TWH1" s="282"/>
      <c r="TWI1" s="282"/>
      <c r="TWJ1" s="282"/>
      <c r="TWK1" s="282"/>
      <c r="TWL1" s="282"/>
      <c r="TWM1" s="282"/>
      <c r="TWN1" s="282"/>
      <c r="TWO1" s="282"/>
      <c r="TWP1" s="282"/>
      <c r="TWQ1" s="282"/>
      <c r="TWR1" s="282"/>
      <c r="TWS1" s="282"/>
      <c r="TWT1" s="282"/>
      <c r="TWU1" s="282"/>
      <c r="TWV1" s="282"/>
      <c r="TWW1" s="282"/>
      <c r="TWX1" s="282"/>
      <c r="TWY1" s="282"/>
      <c r="TWZ1" s="282"/>
      <c r="TXA1" s="282"/>
      <c r="TXB1" s="282"/>
      <c r="TXC1" s="282"/>
      <c r="TXD1" s="282"/>
      <c r="TXE1" s="282"/>
      <c r="TXF1" s="282"/>
      <c r="TXG1" s="282"/>
      <c r="TXH1" s="282"/>
      <c r="TXI1" s="282"/>
      <c r="TXJ1" s="282"/>
      <c r="TXK1" s="282"/>
      <c r="TXL1" s="282"/>
      <c r="TXM1" s="282"/>
      <c r="TXN1" s="282"/>
      <c r="TXO1" s="282"/>
      <c r="TXP1" s="282"/>
      <c r="TXQ1" s="282"/>
      <c r="TXR1" s="282"/>
      <c r="TXS1" s="282"/>
      <c r="TXT1" s="282"/>
      <c r="TXU1" s="282"/>
      <c r="TXV1" s="282"/>
      <c r="TXW1" s="282"/>
      <c r="TXX1" s="282"/>
      <c r="TXY1" s="282"/>
      <c r="TXZ1" s="282"/>
      <c r="TYA1" s="282"/>
      <c r="TYB1" s="282"/>
      <c r="TYC1" s="282"/>
      <c r="TYD1" s="282"/>
      <c r="TYE1" s="282"/>
      <c r="TYF1" s="282"/>
      <c r="TYG1" s="282"/>
      <c r="TYH1" s="282"/>
      <c r="TYI1" s="282"/>
      <c r="TYJ1" s="282"/>
      <c r="TYK1" s="282"/>
      <c r="TYL1" s="282"/>
      <c r="TYM1" s="282"/>
      <c r="TYN1" s="282"/>
      <c r="TYO1" s="282"/>
      <c r="TYP1" s="282"/>
      <c r="TYQ1" s="282"/>
      <c r="TYR1" s="282"/>
      <c r="TYS1" s="282"/>
      <c r="TYT1" s="282"/>
      <c r="TYU1" s="282"/>
      <c r="TYV1" s="282"/>
      <c r="TYW1" s="282"/>
      <c r="TYX1" s="282"/>
      <c r="TYY1" s="282"/>
      <c r="TYZ1" s="282"/>
      <c r="TZA1" s="282"/>
      <c r="TZB1" s="282"/>
      <c r="TZC1" s="282"/>
      <c r="TZD1" s="282"/>
      <c r="TZE1" s="282"/>
      <c r="TZF1" s="282"/>
      <c r="TZG1" s="282"/>
      <c r="TZH1" s="282"/>
      <c r="TZI1" s="282"/>
      <c r="TZJ1" s="282"/>
      <c r="TZK1" s="282"/>
      <c r="TZL1" s="282"/>
      <c r="TZM1" s="282"/>
      <c r="TZN1" s="282"/>
      <c r="TZO1" s="282"/>
      <c r="TZP1" s="282"/>
      <c r="TZQ1" s="282"/>
      <c r="TZR1" s="282"/>
      <c r="TZS1" s="282"/>
      <c r="TZT1" s="282"/>
      <c r="TZU1" s="282"/>
      <c r="TZV1" s="282"/>
      <c r="TZW1" s="282"/>
      <c r="TZX1" s="282"/>
      <c r="TZY1" s="282"/>
      <c r="TZZ1" s="282"/>
      <c r="UAA1" s="282"/>
      <c r="UAB1" s="282"/>
      <c r="UAC1" s="282"/>
      <c r="UAD1" s="282"/>
      <c r="UAE1" s="282"/>
      <c r="UAF1" s="282"/>
      <c r="UAG1" s="282"/>
      <c r="UAH1" s="282"/>
      <c r="UAI1" s="282"/>
      <c r="UAJ1" s="282"/>
      <c r="UAK1" s="282"/>
      <c r="UAL1" s="282"/>
      <c r="UAM1" s="282"/>
      <c r="UAN1" s="282"/>
      <c r="UAO1" s="282"/>
      <c r="UAP1" s="282"/>
      <c r="UAQ1" s="282"/>
      <c r="UAR1" s="282"/>
      <c r="UAS1" s="282"/>
      <c r="UAT1" s="282"/>
      <c r="UAU1" s="282"/>
      <c r="UAV1" s="282"/>
      <c r="UAW1" s="282"/>
      <c r="UAX1" s="282"/>
      <c r="UAY1" s="282"/>
      <c r="UAZ1" s="282"/>
      <c r="UBA1" s="282"/>
      <c r="UBB1" s="282"/>
      <c r="UBC1" s="282"/>
      <c r="UBD1" s="282"/>
      <c r="UBE1" s="282"/>
      <c r="UBF1" s="282"/>
      <c r="UBG1" s="282"/>
      <c r="UBH1" s="282"/>
      <c r="UBI1" s="282"/>
      <c r="UBJ1" s="282"/>
      <c r="UBK1" s="282"/>
      <c r="UBL1" s="282"/>
      <c r="UBM1" s="282"/>
      <c r="UBN1" s="282"/>
      <c r="UBO1" s="282"/>
      <c r="UBP1" s="282"/>
      <c r="UBQ1" s="282"/>
      <c r="UBR1" s="282"/>
      <c r="UBS1" s="282"/>
      <c r="UBT1" s="282"/>
      <c r="UBU1" s="282"/>
      <c r="UBV1" s="282"/>
      <c r="UBW1" s="282"/>
      <c r="UBX1" s="282"/>
      <c r="UBY1" s="282"/>
      <c r="UBZ1" s="282"/>
      <c r="UCA1" s="282"/>
      <c r="UCB1" s="282"/>
      <c r="UCC1" s="282"/>
      <c r="UCD1" s="282"/>
      <c r="UCE1" s="282"/>
      <c r="UCF1" s="282"/>
      <c r="UCG1" s="282"/>
      <c r="UCH1" s="282"/>
      <c r="UCI1" s="282"/>
      <c r="UCJ1" s="282"/>
      <c r="UCK1" s="282"/>
      <c r="UCL1" s="282"/>
      <c r="UCM1" s="282"/>
      <c r="UCN1" s="282"/>
      <c r="UCO1" s="282"/>
      <c r="UCP1" s="282"/>
      <c r="UCQ1" s="282"/>
      <c r="UCR1" s="282"/>
      <c r="UCS1" s="282"/>
      <c r="UCT1" s="282"/>
      <c r="UCU1" s="282"/>
      <c r="UCV1" s="282"/>
      <c r="UCW1" s="282"/>
      <c r="UCX1" s="282"/>
      <c r="UCY1" s="282"/>
      <c r="UCZ1" s="282"/>
      <c r="UDA1" s="282"/>
      <c r="UDB1" s="282"/>
      <c r="UDC1" s="282"/>
      <c r="UDD1" s="282"/>
      <c r="UDE1" s="282"/>
      <c r="UDF1" s="282"/>
      <c r="UDG1" s="282"/>
      <c r="UDH1" s="282"/>
      <c r="UDI1" s="282"/>
      <c r="UDJ1" s="282"/>
      <c r="UDK1" s="282"/>
      <c r="UDL1" s="282"/>
      <c r="UDM1" s="282"/>
      <c r="UDN1" s="282"/>
      <c r="UDO1" s="282"/>
      <c r="UDP1" s="282"/>
      <c r="UDQ1" s="282"/>
      <c r="UDR1" s="282"/>
      <c r="UDS1" s="282"/>
      <c r="UDT1" s="282"/>
      <c r="UDU1" s="282"/>
      <c r="UDV1" s="282"/>
      <c r="UDW1" s="282"/>
      <c r="UDX1" s="282"/>
      <c r="UDY1" s="282"/>
      <c r="UDZ1" s="282"/>
      <c r="UEA1" s="282"/>
      <c r="UEB1" s="282"/>
      <c r="UEC1" s="282"/>
      <c r="UED1" s="282"/>
      <c r="UEE1" s="282"/>
      <c r="UEF1" s="282"/>
      <c r="UEG1" s="282"/>
      <c r="UEH1" s="282"/>
      <c r="UEI1" s="282"/>
      <c r="UEJ1" s="282"/>
      <c r="UEK1" s="282"/>
      <c r="UEL1" s="282"/>
      <c r="UEM1" s="282"/>
      <c r="UEN1" s="282"/>
      <c r="UEO1" s="282"/>
      <c r="UEP1" s="282"/>
      <c r="UEQ1" s="282"/>
      <c r="UER1" s="282"/>
      <c r="UES1" s="282"/>
      <c r="UET1" s="282"/>
      <c r="UEU1" s="282"/>
      <c r="UEV1" s="282"/>
      <c r="UEW1" s="282"/>
      <c r="UEX1" s="282"/>
      <c r="UEY1" s="282"/>
      <c r="UEZ1" s="282"/>
      <c r="UFA1" s="282"/>
      <c r="UFB1" s="282"/>
      <c r="UFC1" s="282"/>
      <c r="UFD1" s="282"/>
      <c r="UFE1" s="282"/>
      <c r="UFF1" s="282"/>
      <c r="UFG1" s="282"/>
      <c r="UFH1" s="282"/>
      <c r="UFI1" s="282"/>
      <c r="UFJ1" s="282"/>
      <c r="UFK1" s="282"/>
      <c r="UFL1" s="282"/>
      <c r="UFM1" s="282"/>
      <c r="UFN1" s="282"/>
      <c r="UFO1" s="282"/>
      <c r="UFP1" s="282"/>
      <c r="UFQ1" s="282"/>
      <c r="UFR1" s="282"/>
      <c r="UFS1" s="282"/>
      <c r="UFT1" s="282"/>
      <c r="UFU1" s="282"/>
      <c r="UFV1" s="282"/>
      <c r="UFW1" s="282"/>
      <c r="UFX1" s="282"/>
      <c r="UFY1" s="282"/>
      <c r="UFZ1" s="282"/>
      <c r="UGA1" s="282"/>
      <c r="UGB1" s="282"/>
      <c r="UGC1" s="282"/>
      <c r="UGD1" s="282"/>
      <c r="UGE1" s="282"/>
      <c r="UGF1" s="282"/>
      <c r="UGG1" s="282"/>
      <c r="UGH1" s="282"/>
      <c r="UGI1" s="282"/>
      <c r="UGJ1" s="282"/>
      <c r="UGK1" s="282"/>
      <c r="UGL1" s="282"/>
      <c r="UGM1" s="282"/>
      <c r="UGN1" s="282"/>
      <c r="UGO1" s="282"/>
      <c r="UGP1" s="282"/>
      <c r="UGQ1" s="282"/>
      <c r="UGR1" s="282"/>
      <c r="UGS1" s="282"/>
      <c r="UGT1" s="282"/>
      <c r="UGU1" s="282"/>
      <c r="UGV1" s="282"/>
      <c r="UGW1" s="282"/>
      <c r="UGX1" s="282"/>
      <c r="UGY1" s="282"/>
      <c r="UGZ1" s="282"/>
      <c r="UHA1" s="282"/>
      <c r="UHB1" s="282"/>
      <c r="UHC1" s="282"/>
      <c r="UHD1" s="282"/>
      <c r="UHE1" s="282"/>
      <c r="UHF1" s="282"/>
      <c r="UHG1" s="282"/>
      <c r="UHH1" s="282"/>
      <c r="UHI1" s="282"/>
      <c r="UHJ1" s="282"/>
      <c r="UHK1" s="282"/>
      <c r="UHL1" s="282"/>
      <c r="UHM1" s="282"/>
      <c r="UHN1" s="282"/>
      <c r="UHO1" s="282"/>
      <c r="UHP1" s="282"/>
      <c r="UHQ1" s="282"/>
      <c r="UHR1" s="282"/>
      <c r="UHS1" s="282"/>
      <c r="UHT1" s="282"/>
      <c r="UHU1" s="282"/>
      <c r="UHV1" s="282"/>
      <c r="UHW1" s="282"/>
      <c r="UHX1" s="282"/>
      <c r="UHY1" s="282"/>
      <c r="UHZ1" s="282"/>
      <c r="UIA1" s="282"/>
      <c r="UIB1" s="282"/>
      <c r="UIC1" s="282"/>
      <c r="UID1" s="282"/>
      <c r="UIE1" s="282"/>
      <c r="UIF1" s="282"/>
      <c r="UIG1" s="282"/>
      <c r="UIH1" s="282"/>
      <c r="UII1" s="282"/>
      <c r="UIJ1" s="282"/>
      <c r="UIK1" s="282"/>
      <c r="UIL1" s="282"/>
      <c r="UIM1" s="282"/>
      <c r="UIN1" s="282"/>
      <c r="UIO1" s="282"/>
      <c r="UIP1" s="282"/>
      <c r="UIQ1" s="282"/>
      <c r="UIR1" s="282"/>
      <c r="UIS1" s="282"/>
      <c r="UIT1" s="282"/>
      <c r="UIU1" s="282"/>
      <c r="UIV1" s="282"/>
      <c r="UIW1" s="282"/>
      <c r="UIX1" s="282"/>
      <c r="UIY1" s="282"/>
      <c r="UIZ1" s="282"/>
      <c r="UJA1" s="282"/>
      <c r="UJB1" s="282"/>
      <c r="UJC1" s="282"/>
      <c r="UJD1" s="282"/>
      <c r="UJE1" s="282"/>
      <c r="UJF1" s="282"/>
      <c r="UJG1" s="282"/>
      <c r="UJH1" s="282"/>
      <c r="UJI1" s="282"/>
      <c r="UJJ1" s="282"/>
      <c r="UJK1" s="282"/>
      <c r="UJL1" s="282"/>
      <c r="UJM1" s="282"/>
      <c r="UJN1" s="282"/>
      <c r="UJO1" s="282"/>
      <c r="UJP1" s="282"/>
      <c r="UJQ1" s="282"/>
      <c r="UJR1" s="282"/>
      <c r="UJS1" s="282"/>
      <c r="UJT1" s="282"/>
      <c r="UJU1" s="282"/>
      <c r="UJV1" s="282"/>
      <c r="UJW1" s="282"/>
      <c r="UJX1" s="282"/>
      <c r="UJY1" s="282"/>
      <c r="UJZ1" s="282"/>
      <c r="UKA1" s="282"/>
      <c r="UKB1" s="282"/>
      <c r="UKC1" s="282"/>
      <c r="UKD1" s="282"/>
      <c r="UKE1" s="282"/>
      <c r="UKF1" s="282"/>
      <c r="UKG1" s="282"/>
      <c r="UKH1" s="282"/>
      <c r="UKI1" s="282"/>
      <c r="UKJ1" s="282"/>
      <c r="UKK1" s="282"/>
      <c r="UKL1" s="282"/>
      <c r="UKM1" s="282"/>
      <c r="UKN1" s="282"/>
      <c r="UKO1" s="282"/>
      <c r="UKP1" s="282"/>
      <c r="UKQ1" s="282"/>
      <c r="UKR1" s="282"/>
      <c r="UKS1" s="282"/>
      <c r="UKT1" s="282"/>
      <c r="UKU1" s="282"/>
      <c r="UKV1" s="282"/>
      <c r="UKW1" s="282"/>
      <c r="UKX1" s="282"/>
      <c r="UKY1" s="282"/>
      <c r="UKZ1" s="282"/>
      <c r="ULA1" s="282"/>
      <c r="ULB1" s="282"/>
      <c r="ULC1" s="282"/>
      <c r="ULD1" s="282"/>
      <c r="ULE1" s="282"/>
      <c r="ULF1" s="282"/>
      <c r="ULG1" s="282"/>
      <c r="ULH1" s="282"/>
      <c r="ULI1" s="282"/>
      <c r="ULJ1" s="282"/>
      <c r="ULK1" s="282"/>
      <c r="ULL1" s="282"/>
      <c r="ULM1" s="282"/>
      <c r="ULN1" s="282"/>
      <c r="ULO1" s="282"/>
      <c r="ULP1" s="282"/>
      <c r="ULQ1" s="282"/>
      <c r="ULR1" s="282"/>
      <c r="ULS1" s="282"/>
      <c r="ULT1" s="282"/>
      <c r="ULU1" s="282"/>
      <c r="ULV1" s="282"/>
      <c r="ULW1" s="282"/>
      <c r="ULX1" s="282"/>
      <c r="ULY1" s="282"/>
      <c r="ULZ1" s="282"/>
      <c r="UMA1" s="282"/>
      <c r="UMB1" s="282"/>
      <c r="UMC1" s="282"/>
      <c r="UMD1" s="282"/>
      <c r="UME1" s="282"/>
      <c r="UMF1" s="282"/>
      <c r="UMG1" s="282"/>
      <c r="UMH1" s="282"/>
      <c r="UMI1" s="282"/>
      <c r="UMJ1" s="282"/>
      <c r="UMK1" s="282"/>
      <c r="UML1" s="282"/>
      <c r="UMM1" s="282"/>
      <c r="UMN1" s="282"/>
      <c r="UMO1" s="282"/>
      <c r="UMP1" s="282"/>
      <c r="UMQ1" s="282"/>
      <c r="UMR1" s="282"/>
      <c r="UMS1" s="282"/>
      <c r="UMT1" s="282"/>
      <c r="UMU1" s="282"/>
      <c r="UMV1" s="282"/>
      <c r="UMW1" s="282"/>
      <c r="UMX1" s="282"/>
      <c r="UMY1" s="282"/>
      <c r="UMZ1" s="282"/>
      <c r="UNA1" s="282"/>
      <c r="UNB1" s="282"/>
      <c r="UNC1" s="282"/>
      <c r="UND1" s="282"/>
      <c r="UNE1" s="282"/>
      <c r="UNF1" s="282"/>
      <c r="UNG1" s="282"/>
      <c r="UNH1" s="282"/>
      <c r="UNI1" s="282"/>
      <c r="UNJ1" s="282"/>
      <c r="UNK1" s="282"/>
      <c r="UNL1" s="282"/>
      <c r="UNM1" s="282"/>
      <c r="UNN1" s="282"/>
      <c r="UNO1" s="282"/>
      <c r="UNP1" s="282"/>
      <c r="UNQ1" s="282"/>
      <c r="UNR1" s="282"/>
      <c r="UNS1" s="282"/>
      <c r="UNT1" s="282"/>
      <c r="UNU1" s="282"/>
      <c r="UNV1" s="282"/>
      <c r="UNW1" s="282"/>
      <c r="UNX1" s="282"/>
      <c r="UNY1" s="282"/>
      <c r="UNZ1" s="282"/>
      <c r="UOA1" s="282"/>
      <c r="UOB1" s="282"/>
      <c r="UOC1" s="282"/>
      <c r="UOD1" s="282"/>
      <c r="UOE1" s="282"/>
      <c r="UOF1" s="282"/>
      <c r="UOG1" s="282"/>
      <c r="UOH1" s="282"/>
      <c r="UOI1" s="282"/>
      <c r="UOJ1" s="282"/>
      <c r="UOK1" s="282"/>
      <c r="UOL1" s="282"/>
      <c r="UOM1" s="282"/>
      <c r="UON1" s="282"/>
      <c r="UOO1" s="282"/>
      <c r="UOP1" s="282"/>
      <c r="UOQ1" s="282"/>
      <c r="UOR1" s="282"/>
      <c r="UOS1" s="282"/>
      <c r="UOT1" s="282"/>
      <c r="UOU1" s="282"/>
      <c r="UOV1" s="282"/>
      <c r="UOW1" s="282"/>
      <c r="UOX1" s="282"/>
      <c r="UOY1" s="282"/>
      <c r="UOZ1" s="282"/>
      <c r="UPA1" s="282"/>
      <c r="UPB1" s="282"/>
      <c r="UPC1" s="282"/>
      <c r="UPD1" s="282"/>
      <c r="UPE1" s="282"/>
      <c r="UPF1" s="282"/>
      <c r="UPG1" s="282"/>
      <c r="UPH1" s="282"/>
      <c r="UPI1" s="282"/>
      <c r="UPJ1" s="282"/>
      <c r="UPK1" s="282"/>
      <c r="UPL1" s="282"/>
      <c r="UPM1" s="282"/>
      <c r="UPN1" s="282"/>
      <c r="UPO1" s="282"/>
      <c r="UPP1" s="282"/>
      <c r="UPQ1" s="282"/>
      <c r="UPR1" s="282"/>
      <c r="UPS1" s="282"/>
      <c r="UPT1" s="282"/>
      <c r="UPU1" s="282"/>
      <c r="UPV1" s="282"/>
      <c r="UPW1" s="282"/>
      <c r="UPX1" s="282"/>
      <c r="UPY1" s="282"/>
      <c r="UPZ1" s="282"/>
      <c r="UQA1" s="282"/>
      <c r="UQB1" s="282"/>
      <c r="UQC1" s="282"/>
      <c r="UQD1" s="282"/>
      <c r="UQE1" s="282"/>
      <c r="UQF1" s="282"/>
      <c r="UQG1" s="282"/>
      <c r="UQH1" s="282"/>
      <c r="UQI1" s="282"/>
      <c r="UQJ1" s="282"/>
      <c r="UQK1" s="282"/>
      <c r="UQL1" s="282"/>
      <c r="UQM1" s="282"/>
      <c r="UQN1" s="282"/>
      <c r="UQO1" s="282"/>
      <c r="UQP1" s="282"/>
      <c r="UQQ1" s="282"/>
      <c r="UQR1" s="282"/>
      <c r="UQS1" s="282"/>
      <c r="UQT1" s="282"/>
      <c r="UQU1" s="282"/>
      <c r="UQV1" s="282"/>
      <c r="UQW1" s="282"/>
      <c r="UQX1" s="282"/>
      <c r="UQY1" s="282"/>
      <c r="UQZ1" s="282"/>
      <c r="URA1" s="282"/>
      <c r="URB1" s="282"/>
      <c r="URC1" s="282"/>
      <c r="URD1" s="282"/>
      <c r="URE1" s="282"/>
      <c r="URF1" s="282"/>
      <c r="URG1" s="282"/>
      <c r="URH1" s="282"/>
      <c r="URI1" s="282"/>
      <c r="URJ1" s="282"/>
      <c r="URK1" s="282"/>
      <c r="URL1" s="282"/>
      <c r="URM1" s="282"/>
      <c r="URN1" s="282"/>
      <c r="URO1" s="282"/>
      <c r="URP1" s="282"/>
      <c r="URQ1" s="282"/>
      <c r="URR1" s="282"/>
      <c r="URS1" s="282"/>
      <c r="URT1" s="282"/>
      <c r="URU1" s="282"/>
      <c r="URV1" s="282"/>
      <c r="URW1" s="282"/>
      <c r="URX1" s="282"/>
      <c r="URY1" s="282"/>
      <c r="URZ1" s="282"/>
      <c r="USA1" s="282"/>
      <c r="USB1" s="282"/>
      <c r="USC1" s="282"/>
      <c r="USD1" s="282"/>
      <c r="USE1" s="282"/>
      <c r="USF1" s="282"/>
      <c r="USG1" s="282"/>
      <c r="USH1" s="282"/>
      <c r="USI1" s="282"/>
      <c r="USJ1" s="282"/>
      <c r="USK1" s="282"/>
      <c r="USL1" s="282"/>
      <c r="USM1" s="282"/>
      <c r="USN1" s="282"/>
      <c r="USO1" s="282"/>
      <c r="USP1" s="282"/>
      <c r="USQ1" s="282"/>
      <c r="USR1" s="282"/>
      <c r="USS1" s="282"/>
      <c r="UST1" s="282"/>
      <c r="USU1" s="282"/>
      <c r="USV1" s="282"/>
      <c r="USW1" s="282"/>
      <c r="USX1" s="282"/>
      <c r="USY1" s="282"/>
      <c r="USZ1" s="282"/>
      <c r="UTA1" s="282"/>
      <c r="UTB1" s="282"/>
      <c r="UTC1" s="282"/>
      <c r="UTD1" s="282"/>
      <c r="UTE1" s="282"/>
      <c r="UTF1" s="282"/>
      <c r="UTG1" s="282"/>
      <c r="UTH1" s="282"/>
      <c r="UTI1" s="282"/>
      <c r="UTJ1" s="282"/>
      <c r="UTK1" s="282"/>
      <c r="UTL1" s="282"/>
      <c r="UTM1" s="282"/>
      <c r="UTN1" s="282"/>
      <c r="UTO1" s="282"/>
      <c r="UTP1" s="282"/>
      <c r="UTQ1" s="282"/>
      <c r="UTR1" s="282"/>
      <c r="UTS1" s="282"/>
      <c r="UTT1" s="282"/>
      <c r="UTU1" s="282"/>
      <c r="UTV1" s="282"/>
      <c r="UTW1" s="282"/>
      <c r="UTX1" s="282"/>
      <c r="UTY1" s="282"/>
      <c r="UTZ1" s="282"/>
      <c r="UUA1" s="282"/>
      <c r="UUB1" s="282"/>
      <c r="UUC1" s="282"/>
      <c r="UUD1" s="282"/>
      <c r="UUE1" s="282"/>
      <c r="UUF1" s="282"/>
      <c r="UUG1" s="282"/>
      <c r="UUH1" s="282"/>
      <c r="UUI1" s="282"/>
      <c r="UUJ1" s="282"/>
      <c r="UUK1" s="282"/>
      <c r="UUL1" s="282"/>
      <c r="UUM1" s="282"/>
      <c r="UUN1" s="282"/>
      <c r="UUO1" s="282"/>
      <c r="UUP1" s="282"/>
      <c r="UUQ1" s="282"/>
      <c r="UUR1" s="282"/>
      <c r="UUS1" s="282"/>
      <c r="UUT1" s="282"/>
      <c r="UUU1" s="282"/>
      <c r="UUV1" s="282"/>
      <c r="UUW1" s="282"/>
      <c r="UUX1" s="282"/>
      <c r="UUY1" s="282"/>
      <c r="UUZ1" s="282"/>
      <c r="UVA1" s="282"/>
      <c r="UVB1" s="282"/>
      <c r="UVC1" s="282"/>
      <c r="UVD1" s="282"/>
      <c r="UVE1" s="282"/>
      <c r="UVF1" s="282"/>
      <c r="UVG1" s="282"/>
      <c r="UVH1" s="282"/>
      <c r="UVI1" s="282"/>
      <c r="UVJ1" s="282"/>
      <c r="UVK1" s="282"/>
      <c r="UVL1" s="282"/>
      <c r="UVM1" s="282"/>
      <c r="UVN1" s="282"/>
      <c r="UVO1" s="282"/>
      <c r="UVP1" s="282"/>
      <c r="UVQ1" s="282"/>
      <c r="UVR1" s="282"/>
      <c r="UVS1" s="282"/>
      <c r="UVT1" s="282"/>
      <c r="UVU1" s="282"/>
      <c r="UVV1" s="282"/>
      <c r="UVW1" s="282"/>
      <c r="UVX1" s="282"/>
      <c r="UVY1" s="282"/>
      <c r="UVZ1" s="282"/>
      <c r="UWA1" s="282"/>
      <c r="UWB1" s="282"/>
      <c r="UWC1" s="282"/>
      <c r="UWD1" s="282"/>
      <c r="UWE1" s="282"/>
      <c r="UWF1" s="282"/>
      <c r="UWG1" s="282"/>
      <c r="UWH1" s="282"/>
      <c r="UWI1" s="282"/>
      <c r="UWJ1" s="282"/>
      <c r="UWK1" s="282"/>
      <c r="UWL1" s="282"/>
      <c r="UWM1" s="282"/>
      <c r="UWN1" s="282"/>
      <c r="UWO1" s="282"/>
      <c r="UWP1" s="282"/>
      <c r="UWQ1" s="282"/>
      <c r="UWR1" s="282"/>
      <c r="UWS1" s="282"/>
      <c r="UWT1" s="282"/>
      <c r="UWU1" s="282"/>
      <c r="UWV1" s="282"/>
      <c r="UWW1" s="282"/>
      <c r="UWX1" s="282"/>
      <c r="UWY1" s="282"/>
      <c r="UWZ1" s="282"/>
      <c r="UXA1" s="282"/>
      <c r="UXB1" s="282"/>
      <c r="UXC1" s="282"/>
      <c r="UXD1" s="282"/>
      <c r="UXE1" s="282"/>
      <c r="UXF1" s="282"/>
      <c r="UXG1" s="282"/>
      <c r="UXH1" s="282"/>
      <c r="UXI1" s="282"/>
      <c r="UXJ1" s="282"/>
      <c r="UXK1" s="282"/>
      <c r="UXL1" s="282"/>
      <c r="UXM1" s="282"/>
      <c r="UXN1" s="282"/>
      <c r="UXO1" s="282"/>
      <c r="UXP1" s="282"/>
      <c r="UXQ1" s="282"/>
      <c r="UXR1" s="282"/>
      <c r="UXS1" s="282"/>
      <c r="UXT1" s="282"/>
      <c r="UXU1" s="282"/>
      <c r="UXV1" s="282"/>
      <c r="UXW1" s="282"/>
      <c r="UXX1" s="282"/>
      <c r="UXY1" s="282"/>
      <c r="UXZ1" s="282"/>
      <c r="UYA1" s="282"/>
      <c r="UYB1" s="282"/>
      <c r="UYC1" s="282"/>
      <c r="UYD1" s="282"/>
      <c r="UYE1" s="282"/>
      <c r="UYF1" s="282"/>
      <c r="UYG1" s="282"/>
      <c r="UYH1" s="282"/>
      <c r="UYI1" s="282"/>
      <c r="UYJ1" s="282"/>
      <c r="UYK1" s="282"/>
      <c r="UYL1" s="282"/>
      <c r="UYM1" s="282"/>
      <c r="UYN1" s="282"/>
      <c r="UYO1" s="282"/>
      <c r="UYP1" s="282"/>
      <c r="UYQ1" s="282"/>
      <c r="UYR1" s="282"/>
      <c r="UYS1" s="282"/>
      <c r="UYT1" s="282"/>
      <c r="UYU1" s="282"/>
      <c r="UYV1" s="282"/>
      <c r="UYW1" s="282"/>
      <c r="UYX1" s="282"/>
      <c r="UYY1" s="282"/>
      <c r="UYZ1" s="282"/>
      <c r="UZA1" s="282"/>
      <c r="UZB1" s="282"/>
      <c r="UZC1" s="282"/>
      <c r="UZD1" s="282"/>
      <c r="UZE1" s="282"/>
      <c r="UZF1" s="282"/>
      <c r="UZG1" s="282"/>
      <c r="UZH1" s="282"/>
      <c r="UZI1" s="282"/>
      <c r="UZJ1" s="282"/>
      <c r="UZK1" s="282"/>
      <c r="UZL1" s="282"/>
      <c r="UZM1" s="282"/>
      <c r="UZN1" s="282"/>
      <c r="UZO1" s="282"/>
      <c r="UZP1" s="282"/>
      <c r="UZQ1" s="282"/>
      <c r="UZR1" s="282"/>
      <c r="UZS1" s="282"/>
      <c r="UZT1" s="282"/>
      <c r="UZU1" s="282"/>
      <c r="UZV1" s="282"/>
      <c r="UZW1" s="282"/>
      <c r="UZX1" s="282"/>
      <c r="UZY1" s="282"/>
      <c r="UZZ1" s="282"/>
      <c r="VAA1" s="282"/>
      <c r="VAB1" s="282"/>
      <c r="VAC1" s="282"/>
      <c r="VAD1" s="282"/>
      <c r="VAE1" s="282"/>
      <c r="VAF1" s="282"/>
      <c r="VAG1" s="282"/>
      <c r="VAH1" s="282"/>
      <c r="VAI1" s="282"/>
      <c r="VAJ1" s="282"/>
      <c r="VAK1" s="282"/>
      <c r="VAL1" s="282"/>
      <c r="VAM1" s="282"/>
      <c r="VAN1" s="282"/>
      <c r="VAO1" s="282"/>
      <c r="VAP1" s="282"/>
      <c r="VAQ1" s="282"/>
      <c r="VAR1" s="282"/>
      <c r="VAS1" s="282"/>
      <c r="VAT1" s="282"/>
      <c r="VAU1" s="282"/>
      <c r="VAV1" s="282"/>
      <c r="VAW1" s="282"/>
      <c r="VAX1" s="282"/>
      <c r="VAY1" s="282"/>
      <c r="VAZ1" s="282"/>
      <c r="VBA1" s="282"/>
      <c r="VBB1" s="282"/>
      <c r="VBC1" s="282"/>
      <c r="VBD1" s="282"/>
      <c r="VBE1" s="282"/>
      <c r="VBF1" s="282"/>
      <c r="VBG1" s="282"/>
      <c r="VBH1" s="282"/>
      <c r="VBI1" s="282"/>
      <c r="VBJ1" s="282"/>
      <c r="VBK1" s="282"/>
      <c r="VBL1" s="282"/>
      <c r="VBM1" s="282"/>
      <c r="VBN1" s="282"/>
      <c r="VBO1" s="282"/>
      <c r="VBP1" s="282"/>
      <c r="VBQ1" s="282"/>
      <c r="VBR1" s="282"/>
      <c r="VBS1" s="282"/>
      <c r="VBT1" s="282"/>
      <c r="VBU1" s="282"/>
      <c r="VBV1" s="282"/>
      <c r="VBW1" s="282"/>
      <c r="VBX1" s="282"/>
      <c r="VBY1" s="282"/>
      <c r="VBZ1" s="282"/>
      <c r="VCA1" s="282"/>
      <c r="VCB1" s="282"/>
      <c r="VCC1" s="282"/>
      <c r="VCD1" s="282"/>
      <c r="VCE1" s="282"/>
      <c r="VCF1" s="282"/>
      <c r="VCG1" s="282"/>
      <c r="VCH1" s="282"/>
      <c r="VCI1" s="282"/>
      <c r="VCJ1" s="282"/>
      <c r="VCK1" s="282"/>
      <c r="VCL1" s="282"/>
      <c r="VCM1" s="282"/>
      <c r="VCN1" s="282"/>
      <c r="VCO1" s="282"/>
      <c r="VCP1" s="282"/>
      <c r="VCQ1" s="282"/>
      <c r="VCR1" s="282"/>
      <c r="VCS1" s="282"/>
      <c r="VCT1" s="282"/>
      <c r="VCU1" s="282"/>
      <c r="VCV1" s="282"/>
      <c r="VCW1" s="282"/>
      <c r="VCX1" s="282"/>
      <c r="VCY1" s="282"/>
      <c r="VCZ1" s="282"/>
      <c r="VDA1" s="282"/>
      <c r="VDB1" s="282"/>
      <c r="VDC1" s="282"/>
      <c r="VDD1" s="282"/>
      <c r="VDE1" s="282"/>
      <c r="VDF1" s="282"/>
      <c r="VDG1" s="282"/>
      <c r="VDH1" s="282"/>
      <c r="VDI1" s="282"/>
      <c r="VDJ1" s="282"/>
      <c r="VDK1" s="282"/>
      <c r="VDL1" s="282"/>
      <c r="VDM1" s="282"/>
      <c r="VDN1" s="282"/>
      <c r="VDO1" s="282"/>
      <c r="VDP1" s="282"/>
      <c r="VDQ1" s="282"/>
      <c r="VDR1" s="282"/>
      <c r="VDS1" s="282"/>
      <c r="VDT1" s="282"/>
      <c r="VDU1" s="282"/>
      <c r="VDV1" s="282"/>
      <c r="VDW1" s="282"/>
      <c r="VDX1" s="282"/>
      <c r="VDY1" s="282"/>
      <c r="VDZ1" s="282"/>
      <c r="VEA1" s="282"/>
      <c r="VEB1" s="282"/>
      <c r="VEC1" s="282"/>
      <c r="VED1" s="282"/>
      <c r="VEE1" s="282"/>
      <c r="VEF1" s="282"/>
      <c r="VEG1" s="282"/>
      <c r="VEH1" s="282"/>
      <c r="VEI1" s="282"/>
      <c r="VEJ1" s="282"/>
      <c r="VEK1" s="282"/>
      <c r="VEL1" s="282"/>
      <c r="VEM1" s="282"/>
      <c r="VEN1" s="282"/>
      <c r="VEO1" s="282"/>
      <c r="VEP1" s="282"/>
      <c r="VEQ1" s="282"/>
      <c r="VER1" s="282"/>
      <c r="VES1" s="282"/>
      <c r="VET1" s="282"/>
      <c r="VEU1" s="282"/>
      <c r="VEV1" s="282"/>
      <c r="VEW1" s="282"/>
      <c r="VEX1" s="282"/>
      <c r="VEY1" s="282"/>
      <c r="VEZ1" s="282"/>
      <c r="VFA1" s="282"/>
      <c r="VFB1" s="282"/>
      <c r="VFC1" s="282"/>
      <c r="VFD1" s="282"/>
      <c r="VFE1" s="282"/>
      <c r="VFF1" s="282"/>
      <c r="VFG1" s="282"/>
      <c r="VFH1" s="282"/>
      <c r="VFI1" s="282"/>
      <c r="VFJ1" s="282"/>
      <c r="VFK1" s="282"/>
      <c r="VFL1" s="282"/>
      <c r="VFM1" s="282"/>
      <c r="VFN1" s="282"/>
      <c r="VFO1" s="282"/>
      <c r="VFP1" s="282"/>
      <c r="VFQ1" s="282"/>
      <c r="VFR1" s="282"/>
      <c r="VFS1" s="282"/>
      <c r="VFT1" s="282"/>
      <c r="VFU1" s="282"/>
      <c r="VFV1" s="282"/>
      <c r="VFW1" s="282"/>
      <c r="VFX1" s="282"/>
      <c r="VFY1" s="282"/>
      <c r="VFZ1" s="282"/>
      <c r="VGA1" s="282"/>
      <c r="VGB1" s="282"/>
      <c r="VGC1" s="282"/>
      <c r="VGD1" s="282"/>
      <c r="VGE1" s="282"/>
      <c r="VGF1" s="282"/>
      <c r="VGG1" s="282"/>
      <c r="VGH1" s="282"/>
      <c r="VGI1" s="282"/>
      <c r="VGJ1" s="282"/>
      <c r="VGK1" s="282"/>
      <c r="VGL1" s="282"/>
      <c r="VGM1" s="282"/>
      <c r="VGN1" s="282"/>
      <c r="VGO1" s="282"/>
      <c r="VGP1" s="282"/>
      <c r="VGQ1" s="282"/>
      <c r="VGR1" s="282"/>
      <c r="VGS1" s="282"/>
      <c r="VGT1" s="282"/>
      <c r="VGU1" s="282"/>
      <c r="VGV1" s="282"/>
      <c r="VGW1" s="282"/>
      <c r="VGX1" s="282"/>
      <c r="VGY1" s="282"/>
      <c r="VGZ1" s="282"/>
      <c r="VHA1" s="282"/>
      <c r="VHB1" s="282"/>
      <c r="VHC1" s="282"/>
      <c r="VHD1" s="282"/>
      <c r="VHE1" s="282"/>
      <c r="VHF1" s="282"/>
      <c r="VHG1" s="282"/>
      <c r="VHH1" s="282"/>
      <c r="VHI1" s="282"/>
      <c r="VHJ1" s="282"/>
      <c r="VHK1" s="282"/>
      <c r="VHL1" s="282"/>
      <c r="VHM1" s="282"/>
      <c r="VHN1" s="282"/>
      <c r="VHO1" s="282"/>
      <c r="VHP1" s="282"/>
      <c r="VHQ1" s="282"/>
      <c r="VHR1" s="282"/>
      <c r="VHS1" s="282"/>
      <c r="VHT1" s="282"/>
      <c r="VHU1" s="282"/>
      <c r="VHV1" s="282"/>
      <c r="VHW1" s="282"/>
      <c r="VHX1" s="282"/>
      <c r="VHY1" s="282"/>
      <c r="VHZ1" s="282"/>
      <c r="VIA1" s="282"/>
      <c r="VIB1" s="282"/>
      <c r="VIC1" s="282"/>
      <c r="VID1" s="282"/>
      <c r="VIE1" s="282"/>
      <c r="VIF1" s="282"/>
      <c r="VIG1" s="282"/>
      <c r="VIH1" s="282"/>
      <c r="VII1" s="282"/>
      <c r="VIJ1" s="282"/>
      <c r="VIK1" s="282"/>
      <c r="VIL1" s="282"/>
      <c r="VIM1" s="282"/>
      <c r="VIN1" s="282"/>
      <c r="VIO1" s="282"/>
      <c r="VIP1" s="282"/>
      <c r="VIQ1" s="282"/>
      <c r="VIR1" s="282"/>
      <c r="VIS1" s="282"/>
      <c r="VIT1" s="282"/>
      <c r="VIU1" s="282"/>
      <c r="VIV1" s="282"/>
      <c r="VIW1" s="282"/>
      <c r="VIX1" s="282"/>
      <c r="VIY1" s="282"/>
      <c r="VIZ1" s="282"/>
      <c r="VJA1" s="282"/>
      <c r="VJB1" s="282"/>
      <c r="VJC1" s="282"/>
      <c r="VJD1" s="282"/>
      <c r="VJE1" s="282"/>
      <c r="VJF1" s="282"/>
      <c r="VJG1" s="282"/>
      <c r="VJH1" s="282"/>
      <c r="VJI1" s="282"/>
      <c r="VJJ1" s="282"/>
      <c r="VJK1" s="282"/>
      <c r="VJL1" s="282"/>
      <c r="VJM1" s="282"/>
      <c r="VJN1" s="282"/>
      <c r="VJO1" s="282"/>
      <c r="VJP1" s="282"/>
      <c r="VJQ1" s="282"/>
      <c r="VJR1" s="282"/>
      <c r="VJS1" s="282"/>
      <c r="VJT1" s="282"/>
      <c r="VJU1" s="282"/>
      <c r="VJV1" s="282"/>
      <c r="VJW1" s="282"/>
      <c r="VJX1" s="282"/>
      <c r="VJY1" s="282"/>
      <c r="VJZ1" s="282"/>
      <c r="VKA1" s="282"/>
      <c r="VKB1" s="282"/>
      <c r="VKC1" s="282"/>
      <c r="VKD1" s="282"/>
      <c r="VKE1" s="282"/>
      <c r="VKF1" s="282"/>
      <c r="VKG1" s="282"/>
      <c r="VKH1" s="282"/>
      <c r="VKI1" s="282"/>
      <c r="VKJ1" s="282"/>
      <c r="VKK1" s="282"/>
      <c r="VKL1" s="282"/>
      <c r="VKM1" s="282"/>
      <c r="VKN1" s="282"/>
      <c r="VKO1" s="282"/>
      <c r="VKP1" s="282"/>
      <c r="VKQ1" s="282"/>
      <c r="VKR1" s="282"/>
      <c r="VKS1" s="282"/>
      <c r="VKT1" s="282"/>
      <c r="VKU1" s="282"/>
      <c r="VKV1" s="282"/>
      <c r="VKW1" s="282"/>
      <c r="VKX1" s="282"/>
      <c r="VKY1" s="282"/>
      <c r="VKZ1" s="282"/>
      <c r="VLA1" s="282"/>
      <c r="VLB1" s="282"/>
      <c r="VLC1" s="282"/>
      <c r="VLD1" s="282"/>
      <c r="VLE1" s="282"/>
      <c r="VLF1" s="282"/>
      <c r="VLG1" s="282"/>
      <c r="VLH1" s="282"/>
      <c r="VLI1" s="282"/>
      <c r="VLJ1" s="282"/>
      <c r="VLK1" s="282"/>
      <c r="VLL1" s="282"/>
      <c r="VLM1" s="282"/>
      <c r="VLN1" s="282"/>
      <c r="VLO1" s="282"/>
      <c r="VLP1" s="282"/>
      <c r="VLQ1" s="282"/>
      <c r="VLR1" s="282"/>
      <c r="VLS1" s="282"/>
      <c r="VLT1" s="282"/>
      <c r="VLU1" s="282"/>
      <c r="VLV1" s="282"/>
      <c r="VLW1" s="282"/>
      <c r="VLX1" s="282"/>
      <c r="VLY1" s="282"/>
      <c r="VLZ1" s="282"/>
      <c r="VMA1" s="282"/>
      <c r="VMB1" s="282"/>
      <c r="VMC1" s="282"/>
      <c r="VMD1" s="282"/>
      <c r="VME1" s="282"/>
      <c r="VMF1" s="282"/>
      <c r="VMG1" s="282"/>
      <c r="VMH1" s="282"/>
      <c r="VMI1" s="282"/>
      <c r="VMJ1" s="282"/>
      <c r="VMK1" s="282"/>
      <c r="VML1" s="282"/>
      <c r="VMM1" s="282"/>
      <c r="VMN1" s="282"/>
      <c r="VMO1" s="282"/>
      <c r="VMP1" s="282"/>
      <c r="VMQ1" s="282"/>
      <c r="VMR1" s="282"/>
      <c r="VMS1" s="282"/>
      <c r="VMT1" s="282"/>
      <c r="VMU1" s="282"/>
      <c r="VMV1" s="282"/>
      <c r="VMW1" s="282"/>
      <c r="VMX1" s="282"/>
      <c r="VMY1" s="282"/>
      <c r="VMZ1" s="282"/>
      <c r="VNA1" s="282"/>
      <c r="VNB1" s="282"/>
      <c r="VNC1" s="282"/>
      <c r="VND1" s="282"/>
      <c r="VNE1" s="282"/>
      <c r="VNF1" s="282"/>
      <c r="VNG1" s="282"/>
      <c r="VNH1" s="282"/>
      <c r="VNI1" s="282"/>
      <c r="VNJ1" s="282"/>
      <c r="VNK1" s="282"/>
      <c r="VNL1" s="282"/>
      <c r="VNM1" s="282"/>
      <c r="VNN1" s="282"/>
      <c r="VNO1" s="282"/>
      <c r="VNP1" s="282"/>
      <c r="VNQ1" s="282"/>
      <c r="VNR1" s="282"/>
      <c r="VNS1" s="282"/>
      <c r="VNT1" s="282"/>
      <c r="VNU1" s="282"/>
      <c r="VNV1" s="282"/>
      <c r="VNW1" s="282"/>
      <c r="VNX1" s="282"/>
      <c r="VNY1" s="282"/>
      <c r="VNZ1" s="282"/>
      <c r="VOA1" s="282"/>
      <c r="VOB1" s="282"/>
      <c r="VOC1" s="282"/>
      <c r="VOD1" s="282"/>
      <c r="VOE1" s="282"/>
      <c r="VOF1" s="282"/>
      <c r="VOG1" s="282"/>
      <c r="VOH1" s="282"/>
      <c r="VOI1" s="282"/>
      <c r="VOJ1" s="282"/>
      <c r="VOK1" s="282"/>
      <c r="VOL1" s="282"/>
      <c r="VOM1" s="282"/>
      <c r="VON1" s="282"/>
      <c r="VOO1" s="282"/>
      <c r="VOP1" s="282"/>
      <c r="VOQ1" s="282"/>
      <c r="VOR1" s="282"/>
      <c r="VOS1" s="282"/>
      <c r="VOT1" s="282"/>
      <c r="VOU1" s="282"/>
      <c r="VOV1" s="282"/>
      <c r="VOW1" s="282"/>
      <c r="VOX1" s="282"/>
      <c r="VOY1" s="282"/>
      <c r="VOZ1" s="282"/>
      <c r="VPA1" s="282"/>
      <c r="VPB1" s="282"/>
      <c r="VPC1" s="282"/>
      <c r="VPD1" s="282"/>
      <c r="VPE1" s="282"/>
      <c r="VPF1" s="282"/>
      <c r="VPG1" s="282"/>
      <c r="VPH1" s="282"/>
      <c r="VPI1" s="282"/>
      <c r="VPJ1" s="282"/>
      <c r="VPK1" s="282"/>
      <c r="VPL1" s="282"/>
      <c r="VPM1" s="282"/>
      <c r="VPN1" s="282"/>
      <c r="VPO1" s="282"/>
      <c r="VPP1" s="282"/>
      <c r="VPQ1" s="282"/>
      <c r="VPR1" s="282"/>
      <c r="VPS1" s="282"/>
      <c r="VPT1" s="282"/>
      <c r="VPU1" s="282"/>
      <c r="VPV1" s="282"/>
      <c r="VPW1" s="282"/>
      <c r="VPX1" s="282"/>
      <c r="VPY1" s="282"/>
      <c r="VPZ1" s="282"/>
      <c r="VQA1" s="282"/>
      <c r="VQB1" s="282"/>
      <c r="VQC1" s="282"/>
      <c r="VQD1" s="282"/>
      <c r="VQE1" s="282"/>
      <c r="VQF1" s="282"/>
      <c r="VQG1" s="282"/>
      <c r="VQH1" s="282"/>
      <c r="VQI1" s="282"/>
      <c r="VQJ1" s="282"/>
      <c r="VQK1" s="282"/>
      <c r="VQL1" s="282"/>
      <c r="VQM1" s="282"/>
      <c r="VQN1" s="282"/>
      <c r="VQO1" s="282"/>
      <c r="VQP1" s="282"/>
      <c r="VQQ1" s="282"/>
      <c r="VQR1" s="282"/>
      <c r="VQS1" s="282"/>
      <c r="VQT1" s="282"/>
      <c r="VQU1" s="282"/>
      <c r="VQV1" s="282"/>
      <c r="VQW1" s="282"/>
      <c r="VQX1" s="282"/>
      <c r="VQY1" s="282"/>
      <c r="VQZ1" s="282"/>
      <c r="VRA1" s="282"/>
      <c r="VRB1" s="282"/>
      <c r="VRC1" s="282"/>
      <c r="VRD1" s="282"/>
      <c r="VRE1" s="282"/>
      <c r="VRF1" s="282"/>
      <c r="VRG1" s="282"/>
      <c r="VRH1" s="282"/>
      <c r="VRI1" s="282"/>
      <c r="VRJ1" s="282"/>
      <c r="VRK1" s="282"/>
      <c r="VRL1" s="282"/>
      <c r="VRM1" s="282"/>
      <c r="VRN1" s="282"/>
      <c r="VRO1" s="282"/>
      <c r="VRP1" s="282"/>
      <c r="VRQ1" s="282"/>
      <c r="VRR1" s="282"/>
      <c r="VRS1" s="282"/>
      <c r="VRT1" s="282"/>
      <c r="VRU1" s="282"/>
      <c r="VRV1" s="282"/>
      <c r="VRW1" s="282"/>
      <c r="VRX1" s="282"/>
      <c r="VRY1" s="282"/>
      <c r="VRZ1" s="282"/>
      <c r="VSA1" s="282"/>
      <c r="VSB1" s="282"/>
      <c r="VSC1" s="282"/>
      <c r="VSD1" s="282"/>
      <c r="VSE1" s="282"/>
      <c r="VSF1" s="282"/>
      <c r="VSG1" s="282"/>
      <c r="VSH1" s="282"/>
      <c r="VSI1" s="282"/>
      <c r="VSJ1" s="282"/>
      <c r="VSK1" s="282"/>
      <c r="VSL1" s="282"/>
      <c r="VSM1" s="282"/>
      <c r="VSN1" s="282"/>
      <c r="VSO1" s="282"/>
      <c r="VSP1" s="282"/>
      <c r="VSQ1" s="282"/>
      <c r="VSR1" s="282"/>
      <c r="VSS1" s="282"/>
      <c r="VST1" s="282"/>
      <c r="VSU1" s="282"/>
      <c r="VSV1" s="282"/>
      <c r="VSW1" s="282"/>
      <c r="VSX1" s="282"/>
      <c r="VSY1" s="282"/>
      <c r="VSZ1" s="282"/>
      <c r="VTA1" s="282"/>
      <c r="VTB1" s="282"/>
      <c r="VTC1" s="282"/>
      <c r="VTD1" s="282"/>
      <c r="VTE1" s="282"/>
      <c r="VTF1" s="282"/>
      <c r="VTG1" s="282"/>
      <c r="VTH1" s="282"/>
      <c r="VTI1" s="282"/>
      <c r="VTJ1" s="282"/>
      <c r="VTK1" s="282"/>
      <c r="VTL1" s="282"/>
      <c r="VTM1" s="282"/>
      <c r="VTN1" s="282"/>
      <c r="VTO1" s="282"/>
      <c r="VTP1" s="282"/>
      <c r="VTQ1" s="282"/>
      <c r="VTR1" s="282"/>
      <c r="VTS1" s="282"/>
      <c r="VTT1" s="282"/>
      <c r="VTU1" s="282"/>
      <c r="VTV1" s="282"/>
      <c r="VTW1" s="282"/>
      <c r="VTX1" s="282"/>
      <c r="VTY1" s="282"/>
      <c r="VTZ1" s="282"/>
      <c r="VUA1" s="282"/>
      <c r="VUB1" s="282"/>
      <c r="VUC1" s="282"/>
      <c r="VUD1" s="282"/>
      <c r="VUE1" s="282"/>
      <c r="VUF1" s="282"/>
      <c r="VUG1" s="282"/>
      <c r="VUH1" s="282"/>
      <c r="VUI1" s="282"/>
      <c r="VUJ1" s="282"/>
      <c r="VUK1" s="282"/>
      <c r="VUL1" s="282"/>
      <c r="VUM1" s="282"/>
      <c r="VUN1" s="282"/>
      <c r="VUO1" s="282"/>
      <c r="VUP1" s="282"/>
      <c r="VUQ1" s="282"/>
      <c r="VUR1" s="282"/>
      <c r="VUS1" s="282"/>
      <c r="VUT1" s="282"/>
      <c r="VUU1" s="282"/>
      <c r="VUV1" s="282"/>
      <c r="VUW1" s="282"/>
      <c r="VUX1" s="282"/>
      <c r="VUY1" s="282"/>
      <c r="VUZ1" s="282"/>
      <c r="VVA1" s="282"/>
      <c r="VVB1" s="282"/>
      <c r="VVC1" s="282"/>
      <c r="VVD1" s="282"/>
      <c r="VVE1" s="282"/>
      <c r="VVF1" s="282"/>
      <c r="VVG1" s="282"/>
      <c r="VVH1" s="282"/>
      <c r="VVI1" s="282"/>
      <c r="VVJ1" s="282"/>
      <c r="VVK1" s="282"/>
      <c r="VVL1" s="282"/>
      <c r="VVM1" s="282"/>
      <c r="VVN1" s="282"/>
      <c r="VVO1" s="282"/>
      <c r="VVP1" s="282"/>
      <c r="VVQ1" s="282"/>
      <c r="VVR1" s="282"/>
      <c r="VVS1" s="282"/>
      <c r="VVT1" s="282"/>
      <c r="VVU1" s="282"/>
      <c r="VVV1" s="282"/>
      <c r="VVW1" s="282"/>
      <c r="VVX1" s="282"/>
      <c r="VVY1" s="282"/>
      <c r="VVZ1" s="282"/>
      <c r="VWA1" s="282"/>
      <c r="VWB1" s="282"/>
      <c r="VWC1" s="282"/>
      <c r="VWD1" s="282"/>
      <c r="VWE1" s="282"/>
      <c r="VWF1" s="282"/>
      <c r="VWG1" s="282"/>
      <c r="VWH1" s="282"/>
      <c r="VWI1" s="282"/>
      <c r="VWJ1" s="282"/>
      <c r="VWK1" s="282"/>
      <c r="VWL1" s="282"/>
      <c r="VWM1" s="282"/>
      <c r="VWN1" s="282"/>
      <c r="VWO1" s="282"/>
      <c r="VWP1" s="282"/>
      <c r="VWQ1" s="282"/>
      <c r="VWR1" s="282"/>
      <c r="VWS1" s="282"/>
      <c r="VWT1" s="282"/>
      <c r="VWU1" s="282"/>
      <c r="VWV1" s="282"/>
      <c r="VWW1" s="282"/>
      <c r="VWX1" s="282"/>
      <c r="VWY1" s="282"/>
      <c r="VWZ1" s="282"/>
      <c r="VXA1" s="282"/>
      <c r="VXB1" s="282"/>
      <c r="VXC1" s="282"/>
      <c r="VXD1" s="282"/>
      <c r="VXE1" s="282"/>
      <c r="VXF1" s="282"/>
      <c r="VXG1" s="282"/>
      <c r="VXH1" s="282"/>
      <c r="VXI1" s="282"/>
      <c r="VXJ1" s="282"/>
      <c r="VXK1" s="282"/>
      <c r="VXL1" s="282"/>
      <c r="VXM1" s="282"/>
      <c r="VXN1" s="282"/>
      <c r="VXO1" s="282"/>
      <c r="VXP1" s="282"/>
      <c r="VXQ1" s="282"/>
      <c r="VXR1" s="282"/>
      <c r="VXS1" s="282"/>
      <c r="VXT1" s="282"/>
      <c r="VXU1" s="282"/>
      <c r="VXV1" s="282"/>
      <c r="VXW1" s="282"/>
      <c r="VXX1" s="282"/>
      <c r="VXY1" s="282"/>
      <c r="VXZ1" s="282"/>
      <c r="VYA1" s="282"/>
      <c r="VYB1" s="282"/>
      <c r="VYC1" s="282"/>
      <c r="VYD1" s="282"/>
      <c r="VYE1" s="282"/>
      <c r="VYF1" s="282"/>
      <c r="VYG1" s="282"/>
      <c r="VYH1" s="282"/>
      <c r="VYI1" s="282"/>
      <c r="VYJ1" s="282"/>
      <c r="VYK1" s="282"/>
      <c r="VYL1" s="282"/>
      <c r="VYM1" s="282"/>
      <c r="VYN1" s="282"/>
      <c r="VYO1" s="282"/>
      <c r="VYP1" s="282"/>
      <c r="VYQ1" s="282"/>
      <c r="VYR1" s="282"/>
      <c r="VYS1" s="282"/>
      <c r="VYT1" s="282"/>
      <c r="VYU1" s="282"/>
      <c r="VYV1" s="282"/>
      <c r="VYW1" s="282"/>
      <c r="VYX1" s="282"/>
      <c r="VYY1" s="282"/>
      <c r="VYZ1" s="282"/>
      <c r="VZA1" s="282"/>
      <c r="VZB1" s="282"/>
      <c r="VZC1" s="282"/>
      <c r="VZD1" s="282"/>
      <c r="VZE1" s="282"/>
      <c r="VZF1" s="282"/>
      <c r="VZG1" s="282"/>
      <c r="VZH1" s="282"/>
      <c r="VZI1" s="282"/>
      <c r="VZJ1" s="282"/>
      <c r="VZK1" s="282"/>
      <c r="VZL1" s="282"/>
      <c r="VZM1" s="282"/>
      <c r="VZN1" s="282"/>
      <c r="VZO1" s="282"/>
      <c r="VZP1" s="282"/>
      <c r="VZQ1" s="282"/>
      <c r="VZR1" s="282"/>
      <c r="VZS1" s="282"/>
      <c r="VZT1" s="282"/>
      <c r="VZU1" s="282"/>
      <c r="VZV1" s="282"/>
      <c r="VZW1" s="282"/>
      <c r="VZX1" s="282"/>
      <c r="VZY1" s="282"/>
      <c r="VZZ1" s="282"/>
      <c r="WAA1" s="282"/>
      <c r="WAB1" s="282"/>
      <c r="WAC1" s="282"/>
      <c r="WAD1" s="282"/>
      <c r="WAE1" s="282"/>
      <c r="WAF1" s="282"/>
      <c r="WAG1" s="282"/>
      <c r="WAH1" s="282"/>
      <c r="WAI1" s="282"/>
      <c r="WAJ1" s="282"/>
      <c r="WAK1" s="282"/>
      <c r="WAL1" s="282"/>
      <c r="WAM1" s="282"/>
      <c r="WAN1" s="282"/>
      <c r="WAO1" s="282"/>
      <c r="WAP1" s="282"/>
      <c r="WAQ1" s="282"/>
      <c r="WAR1" s="282"/>
      <c r="WAS1" s="282"/>
      <c r="WAT1" s="282"/>
      <c r="WAU1" s="282"/>
      <c r="WAV1" s="282"/>
      <c r="WAW1" s="282"/>
      <c r="WAX1" s="282"/>
      <c r="WAY1" s="282"/>
      <c r="WAZ1" s="282"/>
      <c r="WBA1" s="282"/>
      <c r="WBB1" s="282"/>
      <c r="WBC1" s="282"/>
      <c r="WBD1" s="282"/>
      <c r="WBE1" s="282"/>
      <c r="WBF1" s="282"/>
      <c r="WBG1" s="282"/>
      <c r="WBH1" s="282"/>
      <c r="WBI1" s="282"/>
      <c r="WBJ1" s="282"/>
      <c r="WBK1" s="282"/>
      <c r="WBL1" s="282"/>
      <c r="WBM1" s="282"/>
      <c r="WBN1" s="282"/>
      <c r="WBO1" s="282"/>
      <c r="WBP1" s="282"/>
      <c r="WBQ1" s="282"/>
      <c r="WBR1" s="282"/>
      <c r="WBS1" s="282"/>
      <c r="WBT1" s="282"/>
      <c r="WBU1" s="282"/>
      <c r="WBV1" s="282"/>
      <c r="WBW1" s="282"/>
      <c r="WBX1" s="282"/>
      <c r="WBY1" s="282"/>
      <c r="WBZ1" s="282"/>
      <c r="WCA1" s="282"/>
      <c r="WCB1" s="282"/>
      <c r="WCC1" s="282"/>
      <c r="WCD1" s="282"/>
      <c r="WCE1" s="282"/>
      <c r="WCF1" s="282"/>
      <c r="WCG1" s="282"/>
      <c r="WCH1" s="282"/>
      <c r="WCI1" s="282"/>
      <c r="WCJ1" s="282"/>
      <c r="WCK1" s="282"/>
      <c r="WCL1" s="282"/>
      <c r="WCM1" s="282"/>
      <c r="WCN1" s="282"/>
      <c r="WCO1" s="282"/>
      <c r="WCP1" s="282"/>
      <c r="WCQ1" s="282"/>
      <c r="WCR1" s="282"/>
      <c r="WCS1" s="282"/>
      <c r="WCT1" s="282"/>
      <c r="WCU1" s="282"/>
      <c r="WCV1" s="282"/>
      <c r="WCW1" s="282"/>
      <c r="WCX1" s="282"/>
      <c r="WCY1" s="282"/>
      <c r="WCZ1" s="282"/>
      <c r="WDA1" s="282"/>
      <c r="WDB1" s="282"/>
      <c r="WDC1" s="282"/>
      <c r="WDD1" s="282"/>
      <c r="WDE1" s="282"/>
      <c r="WDF1" s="282"/>
      <c r="WDG1" s="282"/>
      <c r="WDH1" s="282"/>
      <c r="WDI1" s="282"/>
      <c r="WDJ1" s="282"/>
      <c r="WDK1" s="282"/>
      <c r="WDL1" s="282"/>
      <c r="WDM1" s="282"/>
      <c r="WDN1" s="282"/>
      <c r="WDO1" s="282"/>
      <c r="WDP1" s="282"/>
      <c r="WDQ1" s="282"/>
      <c r="WDR1" s="282"/>
      <c r="WDS1" s="282"/>
      <c r="WDT1" s="282"/>
      <c r="WDU1" s="282"/>
      <c r="WDV1" s="282"/>
      <c r="WDW1" s="282"/>
      <c r="WDX1" s="282"/>
      <c r="WDY1" s="282"/>
      <c r="WDZ1" s="282"/>
      <c r="WEA1" s="282"/>
      <c r="WEB1" s="282"/>
      <c r="WEC1" s="282"/>
      <c r="WED1" s="282"/>
      <c r="WEE1" s="282"/>
      <c r="WEF1" s="282"/>
      <c r="WEG1" s="282"/>
      <c r="WEH1" s="282"/>
      <c r="WEI1" s="282"/>
      <c r="WEJ1" s="282"/>
      <c r="WEK1" s="282"/>
      <c r="WEL1" s="282"/>
      <c r="WEM1" s="282"/>
      <c r="WEN1" s="282"/>
      <c r="WEO1" s="282"/>
      <c r="WEP1" s="282"/>
      <c r="WEQ1" s="282"/>
      <c r="WER1" s="282"/>
      <c r="WES1" s="282"/>
      <c r="WET1" s="282"/>
      <c r="WEU1" s="282"/>
      <c r="WEV1" s="282"/>
      <c r="WEW1" s="282"/>
      <c r="WEX1" s="282"/>
      <c r="WEY1" s="282"/>
      <c r="WEZ1" s="282"/>
      <c r="WFA1" s="282"/>
      <c r="WFB1" s="282"/>
      <c r="WFC1" s="282"/>
      <c r="WFD1" s="282"/>
      <c r="WFE1" s="282"/>
      <c r="WFF1" s="282"/>
      <c r="WFG1" s="282"/>
      <c r="WFH1" s="282"/>
      <c r="WFI1" s="282"/>
      <c r="WFJ1" s="282"/>
      <c r="WFK1" s="282"/>
      <c r="WFL1" s="282"/>
      <c r="WFM1" s="282"/>
      <c r="WFN1" s="282"/>
      <c r="WFO1" s="282"/>
      <c r="WFP1" s="282"/>
      <c r="WFQ1" s="282"/>
      <c r="WFR1" s="282"/>
      <c r="WFS1" s="282"/>
      <c r="WFT1" s="282"/>
      <c r="WFU1" s="282"/>
      <c r="WFV1" s="282"/>
      <c r="WFW1" s="282"/>
      <c r="WFX1" s="282"/>
      <c r="WFY1" s="282"/>
      <c r="WFZ1" s="282"/>
      <c r="WGA1" s="282"/>
      <c r="WGB1" s="282"/>
      <c r="WGC1" s="282"/>
      <c r="WGD1" s="282"/>
      <c r="WGE1" s="282"/>
      <c r="WGF1" s="282"/>
      <c r="WGG1" s="282"/>
      <c r="WGH1" s="282"/>
      <c r="WGI1" s="282"/>
      <c r="WGJ1" s="282"/>
      <c r="WGK1" s="282"/>
      <c r="WGL1" s="282"/>
      <c r="WGM1" s="282"/>
      <c r="WGN1" s="282"/>
      <c r="WGO1" s="282"/>
      <c r="WGP1" s="282"/>
      <c r="WGQ1" s="282"/>
      <c r="WGR1" s="282"/>
      <c r="WGS1" s="282"/>
      <c r="WGT1" s="282"/>
      <c r="WGU1" s="282"/>
      <c r="WGV1" s="282"/>
      <c r="WGW1" s="282"/>
      <c r="WGX1" s="282"/>
      <c r="WGY1" s="282"/>
      <c r="WGZ1" s="282"/>
      <c r="WHA1" s="282"/>
      <c r="WHB1" s="282"/>
      <c r="WHC1" s="282"/>
      <c r="WHD1" s="282"/>
      <c r="WHE1" s="282"/>
      <c r="WHF1" s="282"/>
      <c r="WHG1" s="282"/>
      <c r="WHH1" s="282"/>
      <c r="WHI1" s="282"/>
      <c r="WHJ1" s="282"/>
      <c r="WHK1" s="282"/>
      <c r="WHL1" s="282"/>
      <c r="WHM1" s="282"/>
      <c r="WHN1" s="282"/>
      <c r="WHO1" s="282"/>
      <c r="WHP1" s="282"/>
      <c r="WHQ1" s="282"/>
      <c r="WHR1" s="282"/>
      <c r="WHS1" s="282"/>
      <c r="WHT1" s="282"/>
      <c r="WHU1" s="282"/>
      <c r="WHV1" s="282"/>
      <c r="WHW1" s="282"/>
      <c r="WHX1" s="282"/>
      <c r="WHY1" s="282"/>
      <c r="WHZ1" s="282"/>
      <c r="WIA1" s="282"/>
      <c r="WIB1" s="282"/>
      <c r="WIC1" s="282"/>
      <c r="WID1" s="282"/>
      <c r="WIE1" s="282"/>
      <c r="WIF1" s="282"/>
      <c r="WIG1" s="282"/>
      <c r="WIH1" s="282"/>
      <c r="WII1" s="282"/>
      <c r="WIJ1" s="282"/>
      <c r="WIK1" s="282"/>
      <c r="WIL1" s="282"/>
      <c r="WIM1" s="282"/>
      <c r="WIN1" s="282"/>
      <c r="WIO1" s="282"/>
      <c r="WIP1" s="282"/>
      <c r="WIQ1" s="282"/>
      <c r="WIR1" s="282"/>
      <c r="WIS1" s="282"/>
      <c r="WIT1" s="282"/>
      <c r="WIU1" s="282"/>
      <c r="WIV1" s="282"/>
      <c r="WIW1" s="282"/>
      <c r="WIX1" s="282"/>
      <c r="WIY1" s="282"/>
      <c r="WIZ1" s="282"/>
      <c r="WJA1" s="282"/>
      <c r="WJB1" s="282"/>
      <c r="WJC1" s="282"/>
      <c r="WJD1" s="282"/>
      <c r="WJE1" s="282"/>
      <c r="WJF1" s="282"/>
      <c r="WJG1" s="282"/>
      <c r="WJH1" s="282"/>
      <c r="WJI1" s="282"/>
      <c r="WJJ1" s="282"/>
      <c r="WJK1" s="282"/>
      <c r="WJL1" s="282"/>
      <c r="WJM1" s="282"/>
      <c r="WJN1" s="282"/>
      <c r="WJO1" s="282"/>
      <c r="WJP1" s="282"/>
      <c r="WJQ1" s="282"/>
      <c r="WJR1" s="282"/>
      <c r="WJS1" s="282"/>
      <c r="WJT1" s="282"/>
      <c r="WJU1" s="282"/>
      <c r="WJV1" s="282"/>
      <c r="WJW1" s="282"/>
      <c r="WJX1" s="282"/>
      <c r="WJY1" s="282"/>
      <c r="WJZ1" s="282"/>
      <c r="WKA1" s="282"/>
      <c r="WKB1" s="282"/>
      <c r="WKC1" s="282"/>
      <c r="WKD1" s="282"/>
      <c r="WKE1" s="282"/>
      <c r="WKF1" s="282"/>
      <c r="WKG1" s="282"/>
      <c r="WKH1" s="282"/>
      <c r="WKI1" s="282"/>
      <c r="WKJ1" s="282"/>
      <c r="WKK1" s="282"/>
      <c r="WKL1" s="282"/>
      <c r="WKM1" s="282"/>
      <c r="WKN1" s="282"/>
      <c r="WKO1" s="282"/>
      <c r="WKP1" s="282"/>
      <c r="WKQ1" s="282"/>
      <c r="WKR1" s="282"/>
      <c r="WKS1" s="282"/>
      <c r="WKT1" s="282"/>
      <c r="WKU1" s="282"/>
      <c r="WKV1" s="282"/>
      <c r="WKW1" s="282"/>
      <c r="WKX1" s="282"/>
      <c r="WKY1" s="282"/>
      <c r="WKZ1" s="282"/>
      <c r="WLA1" s="282"/>
      <c r="WLB1" s="282"/>
      <c r="WLC1" s="282"/>
      <c r="WLD1" s="282"/>
      <c r="WLE1" s="282"/>
      <c r="WLF1" s="282"/>
      <c r="WLG1" s="282"/>
      <c r="WLH1" s="282"/>
      <c r="WLI1" s="282"/>
      <c r="WLJ1" s="282"/>
      <c r="WLK1" s="282"/>
      <c r="WLL1" s="282"/>
      <c r="WLM1" s="282"/>
      <c r="WLN1" s="282"/>
      <c r="WLO1" s="282"/>
      <c r="WLP1" s="282"/>
      <c r="WLQ1" s="282"/>
      <c r="WLR1" s="282"/>
      <c r="WLS1" s="282"/>
      <c r="WLT1" s="282"/>
      <c r="WLU1" s="282"/>
      <c r="WLV1" s="282"/>
      <c r="WLW1" s="282"/>
      <c r="WLX1" s="282"/>
      <c r="WLY1" s="282"/>
      <c r="WLZ1" s="282"/>
      <c r="WMA1" s="282"/>
      <c r="WMB1" s="282"/>
      <c r="WMC1" s="282"/>
      <c r="WMD1" s="282"/>
      <c r="WME1" s="282"/>
      <c r="WMF1" s="282"/>
      <c r="WMG1" s="282"/>
      <c r="WMH1" s="282"/>
      <c r="WMI1" s="282"/>
      <c r="WMJ1" s="282"/>
      <c r="WMK1" s="282"/>
      <c r="WML1" s="282"/>
      <c r="WMM1" s="282"/>
      <c r="WMN1" s="282"/>
      <c r="WMO1" s="282"/>
      <c r="WMP1" s="282"/>
      <c r="WMQ1" s="282"/>
      <c r="WMR1" s="282"/>
      <c r="WMS1" s="282"/>
      <c r="WMT1" s="282"/>
      <c r="WMU1" s="282"/>
      <c r="WMV1" s="282"/>
      <c r="WMW1" s="282"/>
      <c r="WMX1" s="282"/>
      <c r="WMY1" s="282"/>
      <c r="WMZ1" s="282"/>
      <c r="WNA1" s="282"/>
      <c r="WNB1" s="282"/>
      <c r="WNC1" s="282"/>
      <c r="WND1" s="282"/>
      <c r="WNE1" s="282"/>
      <c r="WNF1" s="282"/>
      <c r="WNG1" s="282"/>
      <c r="WNH1" s="282"/>
      <c r="WNI1" s="282"/>
      <c r="WNJ1" s="282"/>
      <c r="WNK1" s="282"/>
      <c r="WNL1" s="282"/>
      <c r="WNM1" s="282"/>
      <c r="WNN1" s="282"/>
      <c r="WNO1" s="282"/>
      <c r="WNP1" s="282"/>
      <c r="WNQ1" s="282"/>
      <c r="WNR1" s="282"/>
      <c r="WNS1" s="282"/>
      <c r="WNT1" s="282"/>
      <c r="WNU1" s="282"/>
      <c r="WNV1" s="282"/>
      <c r="WNW1" s="282"/>
      <c r="WNX1" s="282"/>
      <c r="WNY1" s="282"/>
      <c r="WNZ1" s="282"/>
      <c r="WOA1" s="282"/>
      <c r="WOB1" s="282"/>
      <c r="WOC1" s="282"/>
      <c r="WOD1" s="282"/>
      <c r="WOE1" s="282"/>
      <c r="WOF1" s="282"/>
      <c r="WOG1" s="282"/>
      <c r="WOH1" s="282"/>
      <c r="WOI1" s="282"/>
      <c r="WOJ1" s="282"/>
      <c r="WOK1" s="282"/>
      <c r="WOL1" s="282"/>
      <c r="WOM1" s="282"/>
      <c r="WON1" s="282"/>
      <c r="WOO1" s="282"/>
      <c r="WOP1" s="282"/>
      <c r="WOQ1" s="282"/>
      <c r="WOR1" s="282"/>
      <c r="WOS1" s="282"/>
      <c r="WOT1" s="282"/>
      <c r="WOU1" s="282"/>
      <c r="WOV1" s="282"/>
      <c r="WOW1" s="282"/>
      <c r="WOX1" s="282"/>
      <c r="WOY1" s="282"/>
      <c r="WOZ1" s="282"/>
      <c r="WPA1" s="282"/>
      <c r="WPB1" s="282"/>
      <c r="WPC1" s="282"/>
      <c r="WPD1" s="282"/>
      <c r="WPE1" s="282"/>
      <c r="WPF1" s="282"/>
      <c r="WPG1" s="282"/>
      <c r="WPH1" s="282"/>
      <c r="WPI1" s="282"/>
      <c r="WPJ1" s="282"/>
      <c r="WPK1" s="282"/>
      <c r="WPL1" s="282"/>
      <c r="WPM1" s="282"/>
      <c r="WPN1" s="282"/>
      <c r="WPO1" s="282"/>
      <c r="WPP1" s="282"/>
      <c r="WPQ1" s="282"/>
      <c r="WPR1" s="282"/>
      <c r="WPS1" s="282"/>
      <c r="WPT1" s="282"/>
      <c r="WPU1" s="282"/>
      <c r="WPV1" s="282"/>
      <c r="WPW1" s="282"/>
      <c r="WPX1" s="282"/>
      <c r="WPY1" s="282"/>
      <c r="WPZ1" s="282"/>
      <c r="WQA1" s="282"/>
      <c r="WQB1" s="282"/>
      <c r="WQC1" s="282"/>
      <c r="WQD1" s="282"/>
      <c r="WQE1" s="282"/>
      <c r="WQF1" s="282"/>
      <c r="WQG1" s="282"/>
      <c r="WQH1" s="282"/>
      <c r="WQI1" s="282"/>
      <c r="WQJ1" s="282"/>
      <c r="WQK1" s="282"/>
      <c r="WQL1" s="282"/>
      <c r="WQM1" s="282"/>
      <c r="WQN1" s="282"/>
      <c r="WQO1" s="282"/>
      <c r="WQP1" s="282"/>
      <c r="WQQ1" s="282"/>
      <c r="WQR1" s="282"/>
      <c r="WQS1" s="282"/>
      <c r="WQT1" s="282"/>
      <c r="WQU1" s="282"/>
      <c r="WQV1" s="282"/>
      <c r="WQW1" s="282"/>
      <c r="WQX1" s="282"/>
      <c r="WQY1" s="282"/>
      <c r="WQZ1" s="282"/>
      <c r="WRA1" s="282"/>
      <c r="WRB1" s="282"/>
      <c r="WRC1" s="282"/>
      <c r="WRD1" s="282"/>
      <c r="WRE1" s="282"/>
      <c r="WRF1" s="282"/>
      <c r="WRG1" s="282"/>
      <c r="WRH1" s="282"/>
      <c r="WRI1" s="282"/>
      <c r="WRJ1" s="282"/>
      <c r="WRK1" s="282"/>
      <c r="WRL1" s="282"/>
      <c r="WRM1" s="282"/>
      <c r="WRN1" s="282"/>
      <c r="WRO1" s="282"/>
      <c r="WRP1" s="282"/>
      <c r="WRQ1" s="282"/>
      <c r="WRR1" s="282"/>
      <c r="WRS1" s="282"/>
      <c r="WRT1" s="282"/>
      <c r="WRU1" s="282"/>
      <c r="WRV1" s="282"/>
      <c r="WRW1" s="282"/>
      <c r="WRX1" s="282"/>
      <c r="WRY1" s="282"/>
      <c r="WRZ1" s="282"/>
      <c r="WSA1" s="282"/>
      <c r="WSB1" s="282"/>
      <c r="WSC1" s="282"/>
      <c r="WSD1" s="282"/>
      <c r="WSE1" s="282"/>
      <c r="WSF1" s="282"/>
      <c r="WSG1" s="282"/>
      <c r="WSH1" s="282"/>
      <c r="WSI1" s="282"/>
      <c r="WSJ1" s="282"/>
      <c r="WSK1" s="282"/>
      <c r="WSL1" s="282"/>
      <c r="WSM1" s="282"/>
      <c r="WSN1" s="282"/>
      <c r="WSO1" s="282"/>
      <c r="WSP1" s="282"/>
      <c r="WSQ1" s="282"/>
      <c r="WSR1" s="282"/>
      <c r="WSS1" s="282"/>
      <c r="WST1" s="282"/>
      <c r="WSU1" s="282"/>
      <c r="WSV1" s="282"/>
      <c r="WSW1" s="282"/>
      <c r="WSX1" s="282"/>
      <c r="WSY1" s="282"/>
      <c r="WSZ1" s="282"/>
      <c r="WTA1" s="282"/>
      <c r="WTB1" s="282"/>
      <c r="WTC1" s="282"/>
      <c r="WTD1" s="282"/>
      <c r="WTE1" s="282"/>
      <c r="WTF1" s="282"/>
      <c r="WTG1" s="282"/>
      <c r="WTH1" s="282"/>
      <c r="WTI1" s="282"/>
      <c r="WTJ1" s="282"/>
      <c r="WTK1" s="282"/>
      <c r="WTL1" s="282"/>
      <c r="WTM1" s="282"/>
      <c r="WTN1" s="282"/>
      <c r="WTO1" s="282"/>
      <c r="WTP1" s="282"/>
      <c r="WTQ1" s="282"/>
      <c r="WTR1" s="282"/>
      <c r="WTS1" s="282"/>
      <c r="WTT1" s="282"/>
      <c r="WTU1" s="282"/>
      <c r="WTV1" s="282"/>
      <c r="WTW1" s="282"/>
      <c r="WTX1" s="282"/>
      <c r="WTY1" s="282"/>
      <c r="WTZ1" s="282"/>
      <c r="WUA1" s="282"/>
      <c r="WUB1" s="282"/>
      <c r="WUC1" s="282"/>
      <c r="WUD1" s="282"/>
      <c r="WUE1" s="282"/>
      <c r="WUF1" s="282"/>
      <c r="WUG1" s="282"/>
      <c r="WUH1" s="282"/>
      <c r="WUI1" s="282"/>
      <c r="WUJ1" s="282"/>
      <c r="WUK1" s="282"/>
      <c r="WUL1" s="282"/>
      <c r="WUM1" s="282"/>
      <c r="WUN1" s="282"/>
      <c r="WUO1" s="282"/>
      <c r="WUP1" s="282"/>
      <c r="WUQ1" s="282"/>
      <c r="WUR1" s="282"/>
      <c r="WUS1" s="282"/>
      <c r="WUT1" s="282"/>
      <c r="WUU1" s="282"/>
      <c r="WUV1" s="282"/>
      <c r="WUW1" s="282"/>
      <c r="WUX1" s="282"/>
      <c r="WUY1" s="282"/>
      <c r="WUZ1" s="282"/>
      <c r="WVA1" s="282"/>
      <c r="WVB1" s="282"/>
      <c r="WVC1" s="282"/>
      <c r="WVD1" s="282"/>
      <c r="WVE1" s="282"/>
      <c r="WVF1" s="282"/>
      <c r="WVG1" s="282"/>
      <c r="WVH1" s="282"/>
      <c r="WVI1" s="282"/>
      <c r="WVJ1" s="282"/>
      <c r="WVK1" s="282"/>
      <c r="WVL1" s="282"/>
      <c r="WVM1" s="282"/>
      <c r="WVN1" s="282"/>
      <c r="WVO1" s="282"/>
      <c r="WVP1" s="282"/>
      <c r="WVQ1" s="282"/>
      <c r="WVR1" s="282"/>
      <c r="WVS1" s="282"/>
      <c r="WVT1" s="282"/>
      <c r="WVU1" s="282"/>
      <c r="WVV1" s="282"/>
      <c r="WVW1" s="282"/>
      <c r="WVX1" s="282"/>
      <c r="WVY1" s="282"/>
      <c r="WVZ1" s="282"/>
      <c r="WWA1" s="282"/>
      <c r="WWB1" s="282"/>
      <c r="WWC1" s="282"/>
      <c r="WWD1" s="282"/>
      <c r="WWE1" s="282"/>
      <c r="WWF1" s="282"/>
      <c r="WWG1" s="282"/>
      <c r="WWH1" s="282"/>
      <c r="WWI1" s="282"/>
      <c r="WWJ1" s="282"/>
      <c r="WWK1" s="282"/>
      <c r="WWL1" s="282"/>
      <c r="WWM1" s="282"/>
      <c r="WWN1" s="282"/>
      <c r="WWO1" s="282"/>
      <c r="WWP1" s="282"/>
      <c r="WWQ1" s="282"/>
      <c r="WWR1" s="282"/>
      <c r="WWS1" s="282"/>
      <c r="WWT1" s="282"/>
      <c r="WWU1" s="282"/>
      <c r="WWV1" s="282"/>
      <c r="WWW1" s="282"/>
      <c r="WWX1" s="282"/>
      <c r="WWY1" s="282"/>
      <c r="WWZ1" s="282"/>
      <c r="WXA1" s="282"/>
      <c r="WXB1" s="282"/>
      <c r="WXC1" s="282"/>
      <c r="WXD1" s="282"/>
      <c r="WXE1" s="282"/>
      <c r="WXF1" s="282"/>
      <c r="WXG1" s="282"/>
      <c r="WXH1" s="282"/>
      <c r="WXI1" s="282"/>
      <c r="WXJ1" s="282"/>
      <c r="WXK1" s="282"/>
      <c r="WXL1" s="282"/>
      <c r="WXM1" s="282"/>
      <c r="WXN1" s="282"/>
      <c r="WXO1" s="282"/>
      <c r="WXP1" s="282"/>
      <c r="WXQ1" s="282"/>
      <c r="WXR1" s="282"/>
      <c r="WXS1" s="282"/>
      <c r="WXT1" s="282"/>
      <c r="WXU1" s="282"/>
      <c r="WXV1" s="282"/>
      <c r="WXW1" s="282"/>
      <c r="WXX1" s="282"/>
      <c r="WXY1" s="282"/>
      <c r="WXZ1" s="282"/>
      <c r="WYA1" s="282"/>
      <c r="WYB1" s="282"/>
      <c r="WYC1" s="282"/>
      <c r="WYD1" s="282"/>
      <c r="WYE1" s="282"/>
      <c r="WYF1" s="282"/>
      <c r="WYG1" s="282"/>
      <c r="WYH1" s="282"/>
      <c r="WYI1" s="282"/>
      <c r="WYJ1" s="282"/>
      <c r="WYK1" s="282"/>
      <c r="WYL1" s="282"/>
      <c r="WYM1" s="282"/>
      <c r="WYN1" s="282"/>
      <c r="WYO1" s="282"/>
      <c r="WYP1" s="282"/>
      <c r="WYQ1" s="282"/>
      <c r="WYR1" s="282"/>
      <c r="WYS1" s="282"/>
      <c r="WYT1" s="282"/>
      <c r="WYU1" s="282"/>
      <c r="WYV1" s="282"/>
      <c r="WYW1" s="282"/>
      <c r="WYX1" s="282"/>
      <c r="WYY1" s="282"/>
      <c r="WYZ1" s="282"/>
      <c r="WZA1" s="282"/>
      <c r="WZB1" s="282"/>
      <c r="WZC1" s="282"/>
      <c r="WZD1" s="282"/>
      <c r="WZE1" s="282"/>
      <c r="WZF1" s="282"/>
      <c r="WZG1" s="282"/>
      <c r="WZH1" s="282"/>
      <c r="WZI1" s="282"/>
      <c r="WZJ1" s="282"/>
      <c r="WZK1" s="282"/>
      <c r="WZL1" s="282"/>
      <c r="WZM1" s="282"/>
      <c r="WZN1" s="282"/>
      <c r="WZO1" s="282"/>
      <c r="WZP1" s="282"/>
      <c r="WZQ1" s="282"/>
      <c r="WZR1" s="282"/>
      <c r="WZS1" s="282"/>
      <c r="WZT1" s="282"/>
      <c r="WZU1" s="282"/>
      <c r="WZV1" s="282"/>
      <c r="WZW1" s="282"/>
      <c r="WZX1" s="282"/>
      <c r="WZY1" s="282"/>
      <c r="WZZ1" s="282"/>
      <c r="XAA1" s="282"/>
      <c r="XAB1" s="282"/>
      <c r="XAC1" s="282"/>
      <c r="XAD1" s="282"/>
      <c r="XAE1" s="282"/>
      <c r="XAF1" s="282"/>
      <c r="XAG1" s="282"/>
      <c r="XAH1" s="282"/>
      <c r="XAI1" s="282"/>
      <c r="XAJ1" s="282"/>
      <c r="XAK1" s="282"/>
      <c r="XAL1" s="282"/>
      <c r="XAM1" s="282"/>
      <c r="XAN1" s="282"/>
      <c r="XAO1" s="282"/>
      <c r="XAP1" s="282"/>
      <c r="XAQ1" s="282"/>
      <c r="XAR1" s="282"/>
      <c r="XAS1" s="282"/>
      <c r="XAT1" s="282"/>
      <c r="XAU1" s="282"/>
      <c r="XAV1" s="282"/>
      <c r="XAW1" s="282"/>
      <c r="XAX1" s="282"/>
      <c r="XAY1" s="282"/>
      <c r="XAZ1" s="282"/>
      <c r="XBA1" s="282"/>
      <c r="XBB1" s="282"/>
      <c r="XBC1" s="282"/>
      <c r="XBD1" s="282"/>
      <c r="XBE1" s="282"/>
      <c r="XBF1" s="282"/>
      <c r="XBG1" s="282"/>
      <c r="XBH1" s="282"/>
      <c r="XBI1" s="282"/>
      <c r="XBJ1" s="282"/>
      <c r="XBK1" s="282"/>
      <c r="XBL1" s="282"/>
      <c r="XBM1" s="282"/>
      <c r="XBN1" s="282"/>
      <c r="XBO1" s="282"/>
      <c r="XBP1" s="282"/>
      <c r="XBQ1" s="282"/>
      <c r="XBR1" s="282"/>
      <c r="XBS1" s="282"/>
      <c r="XBT1" s="282"/>
      <c r="XBU1" s="282"/>
      <c r="XBV1" s="282"/>
      <c r="XBW1" s="282"/>
      <c r="XBX1" s="282"/>
      <c r="XBY1" s="282"/>
      <c r="XBZ1" s="282"/>
      <c r="XCA1" s="282"/>
      <c r="XCB1" s="282"/>
      <c r="XCC1" s="282"/>
      <c r="XCD1" s="282"/>
      <c r="XCE1" s="282"/>
      <c r="XCF1" s="282"/>
      <c r="XCG1" s="282"/>
      <c r="XCH1" s="282"/>
      <c r="XCI1" s="282"/>
      <c r="XCJ1" s="282"/>
      <c r="XCK1" s="282"/>
      <c r="XCL1" s="282"/>
      <c r="XCM1" s="282"/>
      <c r="XCN1" s="282"/>
      <c r="XCO1" s="282"/>
      <c r="XCP1" s="282"/>
      <c r="XCQ1" s="282"/>
      <c r="XCR1" s="282"/>
      <c r="XCS1" s="282"/>
      <c r="XCT1" s="282"/>
      <c r="XCU1" s="282"/>
      <c r="XCV1" s="282"/>
      <c r="XCW1" s="282"/>
      <c r="XCX1" s="282"/>
      <c r="XCY1" s="282"/>
      <c r="XCZ1" s="282"/>
      <c r="XDA1" s="282"/>
      <c r="XDB1" s="282"/>
      <c r="XDC1" s="282"/>
      <c r="XDD1" s="282"/>
      <c r="XDE1" s="282"/>
      <c r="XDF1" s="282"/>
      <c r="XDG1" s="282"/>
      <c r="XDH1" s="282"/>
      <c r="XDI1" s="282"/>
      <c r="XDJ1" s="282"/>
      <c r="XDK1" s="282"/>
      <c r="XDL1" s="282"/>
      <c r="XDM1" s="282"/>
      <c r="XDN1" s="282"/>
      <c r="XDO1" s="282"/>
      <c r="XDP1" s="282"/>
      <c r="XDQ1" s="282"/>
      <c r="XDR1" s="282"/>
      <c r="XDS1" s="282"/>
      <c r="XDT1" s="282"/>
      <c r="XDU1" s="282"/>
      <c r="XDV1" s="282"/>
      <c r="XDW1" s="282"/>
      <c r="XDX1" s="282"/>
      <c r="XDY1" s="282"/>
      <c r="XDZ1" s="282"/>
      <c r="XEA1" s="282"/>
      <c r="XEB1" s="282"/>
      <c r="XEC1" s="282"/>
      <c r="XED1" s="282"/>
      <c r="XEE1" s="282"/>
      <c r="XEF1" s="282"/>
      <c r="XEG1" s="282"/>
      <c r="XEH1" s="282"/>
      <c r="XEI1" s="282"/>
      <c r="XEJ1" s="282"/>
      <c r="XEO1" s="282"/>
      <c r="XEP1" s="282"/>
      <c r="XEQ1" s="282"/>
      <c r="XER1" s="282"/>
      <c r="XES1" s="282"/>
      <c r="XET1" s="282"/>
    </row>
    <row r="2" s="146" customFormat="1" ht="20" customHeight="1" spans="1:1024 1025:16374">
      <c r="A2" s="283" t="s">
        <v>113</v>
      </c>
      <c r="B2" s="283"/>
      <c r="C2" s="284"/>
      <c r="D2" s="284"/>
      <c r="E2" s="285"/>
      <c r="F2" s="286"/>
    </row>
    <row r="3" s="146" customFormat="1" ht="15" customHeight="1" spans="1:1024 1025:16374">
      <c r="A3" s="287"/>
      <c r="B3" s="288"/>
      <c r="C3" s="289"/>
      <c r="D3" s="290"/>
      <c r="E3" s="291" t="s">
        <v>29</v>
      </c>
      <c r="F3" s="291"/>
    </row>
    <row r="4" s="145" customFormat="1" ht="42" customHeight="1" spans="1:1024 1025:16374">
      <c r="A4" s="292" t="s">
        <v>114</v>
      </c>
      <c r="B4" s="188" t="s">
        <v>83</v>
      </c>
      <c r="C4" s="293" t="s">
        <v>31</v>
      </c>
      <c r="D4" s="294" t="s">
        <v>84</v>
      </c>
      <c r="E4" s="295" t="s">
        <v>85</v>
      </c>
      <c r="F4" s="296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75"/>
      <c r="GB4" s="175"/>
      <c r="GC4" s="175"/>
      <c r="GD4" s="175"/>
      <c r="GE4" s="175"/>
      <c r="GF4" s="175"/>
      <c r="GG4" s="175"/>
      <c r="GH4" s="175"/>
      <c r="GI4" s="175"/>
      <c r="GJ4" s="175"/>
      <c r="GK4" s="175"/>
      <c r="GL4" s="175"/>
      <c r="GM4" s="175"/>
      <c r="GN4" s="175"/>
      <c r="GO4" s="175"/>
      <c r="GP4" s="175"/>
      <c r="GQ4" s="175"/>
      <c r="GR4" s="175"/>
      <c r="GS4" s="175"/>
      <c r="GT4" s="175"/>
      <c r="GU4" s="175"/>
      <c r="GV4" s="175"/>
      <c r="GW4" s="175"/>
      <c r="GX4" s="175"/>
      <c r="GY4" s="175"/>
      <c r="GZ4" s="175"/>
      <c r="HA4" s="175"/>
      <c r="HB4" s="175"/>
      <c r="HC4" s="175"/>
      <c r="HD4" s="175"/>
      <c r="HE4" s="175"/>
      <c r="HF4" s="175"/>
      <c r="HG4" s="175"/>
      <c r="HH4" s="175"/>
      <c r="HI4" s="175"/>
      <c r="HJ4" s="175"/>
      <c r="HK4" s="175"/>
      <c r="HL4" s="175"/>
      <c r="HM4" s="175"/>
      <c r="HN4" s="175"/>
      <c r="HO4" s="175"/>
      <c r="HP4" s="175"/>
      <c r="HQ4" s="175"/>
      <c r="HR4" s="175"/>
      <c r="HS4" s="175"/>
      <c r="HT4" s="175"/>
      <c r="HU4" s="175"/>
      <c r="HV4" s="175"/>
      <c r="HW4" s="175"/>
      <c r="HX4" s="175"/>
      <c r="HY4" s="175"/>
      <c r="HZ4" s="175"/>
      <c r="IA4" s="175"/>
      <c r="IB4" s="175"/>
      <c r="IC4" s="175"/>
      <c r="ID4" s="175"/>
      <c r="IE4" s="175"/>
      <c r="IF4" s="175"/>
      <c r="IG4" s="175"/>
      <c r="IH4" s="175"/>
      <c r="II4" s="175"/>
      <c r="IJ4" s="175"/>
      <c r="IK4" s="175"/>
      <c r="IL4" s="175"/>
      <c r="IM4" s="175"/>
      <c r="IN4" s="175"/>
      <c r="IO4" s="175"/>
      <c r="IP4" s="175"/>
      <c r="IQ4" s="175"/>
      <c r="IR4" s="175"/>
      <c r="IS4" s="175"/>
      <c r="IT4" s="175"/>
      <c r="IU4" s="175"/>
      <c r="IV4" s="175"/>
      <c r="IW4" s="175"/>
      <c r="IX4" s="175"/>
      <c r="IY4" s="175"/>
      <c r="IZ4" s="175"/>
      <c r="JA4" s="175"/>
      <c r="JB4" s="175"/>
      <c r="JC4" s="175"/>
      <c r="JD4" s="175"/>
      <c r="JE4" s="175"/>
      <c r="JF4" s="175"/>
      <c r="JG4" s="175"/>
      <c r="JH4" s="175"/>
      <c r="JI4" s="175"/>
      <c r="JJ4" s="175"/>
      <c r="JK4" s="175"/>
      <c r="JL4" s="175"/>
      <c r="JM4" s="175"/>
      <c r="JN4" s="175"/>
      <c r="JO4" s="175"/>
      <c r="JP4" s="175"/>
      <c r="JQ4" s="175"/>
      <c r="JR4" s="175"/>
      <c r="JS4" s="175"/>
      <c r="JT4" s="175"/>
      <c r="JU4" s="175"/>
      <c r="JV4" s="175"/>
      <c r="JW4" s="175"/>
      <c r="JX4" s="175"/>
      <c r="JY4" s="175"/>
      <c r="JZ4" s="175"/>
      <c r="KA4" s="175"/>
      <c r="KB4" s="175"/>
      <c r="KC4" s="175"/>
      <c r="KD4" s="175"/>
      <c r="KE4" s="175"/>
      <c r="KF4" s="175"/>
      <c r="KG4" s="175"/>
      <c r="KH4" s="175"/>
      <c r="KI4" s="175"/>
      <c r="KJ4" s="175"/>
      <c r="KK4" s="175"/>
      <c r="KL4" s="175"/>
      <c r="KM4" s="175"/>
      <c r="KN4" s="175"/>
      <c r="KO4" s="175"/>
      <c r="KP4" s="175"/>
      <c r="KQ4" s="175"/>
      <c r="KR4" s="175"/>
      <c r="KS4" s="175"/>
      <c r="KT4" s="175"/>
      <c r="KU4" s="175"/>
      <c r="KV4" s="175"/>
      <c r="KW4" s="175"/>
      <c r="KX4" s="175"/>
      <c r="KY4" s="175"/>
      <c r="KZ4" s="175"/>
      <c r="LA4" s="175"/>
      <c r="LB4" s="175"/>
      <c r="LC4" s="175"/>
      <c r="LD4" s="175"/>
      <c r="LE4" s="175"/>
      <c r="LF4" s="175"/>
      <c r="LG4" s="175"/>
      <c r="LH4" s="175"/>
      <c r="LI4" s="175"/>
      <c r="LJ4" s="175"/>
      <c r="LK4" s="175"/>
      <c r="LL4" s="175"/>
      <c r="LM4" s="175"/>
      <c r="LN4" s="175"/>
      <c r="LO4" s="175"/>
      <c r="LP4" s="175"/>
      <c r="LQ4" s="175"/>
      <c r="LR4" s="175"/>
      <c r="LS4" s="175"/>
      <c r="LT4" s="175"/>
      <c r="LU4" s="175"/>
      <c r="LV4" s="175"/>
      <c r="LW4" s="175"/>
      <c r="LX4" s="175"/>
      <c r="LY4" s="175"/>
      <c r="LZ4" s="175"/>
      <c r="MA4" s="175"/>
      <c r="MB4" s="175"/>
      <c r="MC4" s="175"/>
      <c r="MD4" s="175"/>
      <c r="ME4" s="175"/>
      <c r="MF4" s="175"/>
      <c r="MG4" s="175"/>
      <c r="MH4" s="175"/>
      <c r="MI4" s="175"/>
      <c r="MJ4" s="175"/>
      <c r="MK4" s="175"/>
      <c r="ML4" s="175"/>
      <c r="MM4" s="175"/>
      <c r="MN4" s="175"/>
      <c r="MO4" s="175"/>
      <c r="MP4" s="175"/>
      <c r="MQ4" s="175"/>
      <c r="MR4" s="175"/>
      <c r="MS4" s="175"/>
      <c r="MT4" s="175"/>
      <c r="MU4" s="175"/>
      <c r="MV4" s="175"/>
      <c r="MW4" s="175"/>
      <c r="MX4" s="175"/>
      <c r="MY4" s="175"/>
      <c r="MZ4" s="175"/>
      <c r="NA4" s="175"/>
      <c r="NB4" s="175"/>
      <c r="NC4" s="175"/>
      <c r="ND4" s="175"/>
      <c r="NE4" s="175"/>
      <c r="NF4" s="175"/>
      <c r="NG4" s="175"/>
      <c r="NH4" s="175"/>
      <c r="NI4" s="175"/>
      <c r="NJ4" s="175"/>
      <c r="NK4" s="175"/>
      <c r="NL4" s="175"/>
      <c r="NM4" s="175"/>
      <c r="NN4" s="175"/>
      <c r="NO4" s="175"/>
      <c r="NP4" s="175"/>
      <c r="NQ4" s="175"/>
      <c r="NR4" s="175"/>
      <c r="NS4" s="175"/>
      <c r="NT4" s="175"/>
      <c r="NU4" s="175"/>
      <c r="NV4" s="175"/>
      <c r="NW4" s="175"/>
      <c r="NX4" s="175"/>
      <c r="NY4" s="175"/>
      <c r="NZ4" s="175"/>
      <c r="OA4" s="175"/>
      <c r="OB4" s="175"/>
      <c r="OC4" s="175"/>
      <c r="OD4" s="175"/>
      <c r="OE4" s="175"/>
      <c r="OF4" s="175"/>
      <c r="OG4" s="175"/>
      <c r="OH4" s="175"/>
      <c r="OI4" s="175"/>
      <c r="OJ4" s="175"/>
      <c r="OK4" s="175"/>
      <c r="OL4" s="175"/>
      <c r="OM4" s="175"/>
      <c r="ON4" s="175"/>
      <c r="OO4" s="175"/>
      <c r="OP4" s="175"/>
      <c r="OQ4" s="175"/>
      <c r="OR4" s="175"/>
      <c r="OS4" s="175"/>
      <c r="OT4" s="175"/>
      <c r="OU4" s="175"/>
      <c r="OV4" s="175"/>
      <c r="OW4" s="175"/>
      <c r="OX4" s="175"/>
      <c r="OY4" s="175"/>
      <c r="OZ4" s="175"/>
      <c r="PA4" s="175"/>
      <c r="PB4" s="175"/>
      <c r="PC4" s="175"/>
      <c r="PD4" s="175"/>
      <c r="PE4" s="175"/>
      <c r="PF4" s="175"/>
      <c r="PG4" s="175"/>
      <c r="PH4" s="175"/>
      <c r="PI4" s="175"/>
      <c r="PJ4" s="175"/>
      <c r="PK4" s="175"/>
      <c r="PL4" s="175"/>
      <c r="PM4" s="175"/>
      <c r="PN4" s="175"/>
      <c r="PO4" s="175"/>
      <c r="PP4" s="175"/>
      <c r="PQ4" s="175"/>
      <c r="PR4" s="175"/>
      <c r="PS4" s="175"/>
      <c r="PT4" s="175"/>
      <c r="PU4" s="175"/>
      <c r="PV4" s="175"/>
      <c r="PW4" s="175"/>
      <c r="PX4" s="175"/>
      <c r="PY4" s="175"/>
      <c r="PZ4" s="175"/>
      <c r="QA4" s="175"/>
      <c r="QB4" s="175"/>
      <c r="QC4" s="175"/>
      <c r="QD4" s="175"/>
      <c r="QE4" s="175"/>
      <c r="QF4" s="175"/>
      <c r="QG4" s="175"/>
      <c r="QH4" s="175"/>
      <c r="QI4" s="175"/>
      <c r="QJ4" s="175"/>
      <c r="QK4" s="175"/>
      <c r="QL4" s="175"/>
      <c r="QM4" s="175"/>
      <c r="QN4" s="175"/>
      <c r="QO4" s="175"/>
      <c r="QP4" s="175"/>
      <c r="QQ4" s="175"/>
      <c r="QR4" s="175"/>
      <c r="QS4" s="175"/>
      <c r="QT4" s="175"/>
      <c r="QU4" s="175"/>
      <c r="QV4" s="175"/>
      <c r="QW4" s="175"/>
      <c r="QX4" s="175"/>
      <c r="QY4" s="175"/>
      <c r="QZ4" s="175"/>
      <c r="RA4" s="175"/>
      <c r="RB4" s="175"/>
      <c r="RC4" s="175"/>
      <c r="RD4" s="175"/>
      <c r="RE4" s="175"/>
      <c r="RF4" s="175"/>
      <c r="RG4" s="175"/>
      <c r="RH4" s="175"/>
      <c r="RI4" s="175"/>
      <c r="RJ4" s="175"/>
      <c r="RK4" s="175"/>
      <c r="RL4" s="175"/>
      <c r="RM4" s="175"/>
      <c r="RN4" s="175"/>
      <c r="RO4" s="175"/>
      <c r="RP4" s="175"/>
      <c r="RQ4" s="175"/>
      <c r="RR4" s="175"/>
      <c r="RS4" s="175"/>
      <c r="RT4" s="175"/>
      <c r="RU4" s="175"/>
      <c r="RV4" s="175"/>
      <c r="RW4" s="175"/>
      <c r="RX4" s="175"/>
      <c r="RY4" s="175"/>
      <c r="RZ4" s="175"/>
      <c r="SA4" s="175"/>
      <c r="SB4" s="175"/>
      <c r="SC4" s="175"/>
      <c r="SD4" s="175"/>
      <c r="SE4" s="175"/>
      <c r="SF4" s="175"/>
      <c r="SG4" s="175"/>
      <c r="SH4" s="175"/>
      <c r="SI4" s="175"/>
      <c r="SJ4" s="175"/>
      <c r="SK4" s="175"/>
      <c r="SL4" s="175"/>
      <c r="SM4" s="175"/>
      <c r="SN4" s="175"/>
      <c r="SO4" s="175"/>
      <c r="SP4" s="175"/>
      <c r="SQ4" s="175"/>
      <c r="SR4" s="175"/>
      <c r="SS4" s="175"/>
      <c r="ST4" s="175"/>
      <c r="SU4" s="175"/>
      <c r="SV4" s="175"/>
      <c r="SW4" s="175"/>
      <c r="SX4" s="175"/>
      <c r="SY4" s="175"/>
      <c r="SZ4" s="175"/>
      <c r="TA4" s="175"/>
      <c r="TB4" s="175"/>
      <c r="TC4" s="175"/>
      <c r="TD4" s="175"/>
      <c r="TE4" s="175"/>
      <c r="TF4" s="175"/>
      <c r="TG4" s="175"/>
      <c r="TH4" s="175"/>
      <c r="TI4" s="175"/>
      <c r="TJ4" s="175"/>
      <c r="TK4" s="175"/>
      <c r="TL4" s="175"/>
      <c r="TM4" s="175"/>
      <c r="TN4" s="175"/>
      <c r="TO4" s="175"/>
      <c r="TP4" s="175"/>
      <c r="TQ4" s="175"/>
      <c r="TR4" s="175"/>
      <c r="TS4" s="175"/>
      <c r="TT4" s="175"/>
      <c r="TU4" s="175"/>
      <c r="TV4" s="175"/>
      <c r="TW4" s="175"/>
      <c r="TX4" s="175"/>
      <c r="TY4" s="175"/>
      <c r="TZ4" s="175"/>
      <c r="UA4" s="175"/>
      <c r="UB4" s="175"/>
      <c r="UC4" s="175"/>
      <c r="UD4" s="175"/>
      <c r="UE4" s="175"/>
      <c r="UF4" s="175"/>
      <c r="UG4" s="175"/>
      <c r="UH4" s="175"/>
      <c r="UI4" s="175"/>
      <c r="UJ4" s="175"/>
      <c r="UK4" s="175"/>
      <c r="UL4" s="175"/>
      <c r="UM4" s="175"/>
      <c r="UN4" s="175"/>
      <c r="UO4" s="175"/>
      <c r="UP4" s="175"/>
      <c r="UQ4" s="175"/>
      <c r="UR4" s="175"/>
      <c r="US4" s="175"/>
      <c r="UT4" s="175"/>
      <c r="UU4" s="175"/>
      <c r="UV4" s="175"/>
      <c r="UW4" s="175"/>
      <c r="UX4" s="175"/>
      <c r="UY4" s="175"/>
      <c r="UZ4" s="175"/>
      <c r="VA4" s="175"/>
      <c r="VB4" s="175"/>
      <c r="VC4" s="175"/>
      <c r="VD4" s="175"/>
      <c r="VE4" s="175"/>
      <c r="VF4" s="175"/>
      <c r="VG4" s="175"/>
      <c r="VH4" s="175"/>
      <c r="VI4" s="175"/>
      <c r="VJ4" s="175"/>
      <c r="VK4" s="175"/>
      <c r="VL4" s="175"/>
      <c r="VM4" s="175"/>
      <c r="VN4" s="175"/>
      <c r="VO4" s="175"/>
      <c r="VP4" s="175"/>
      <c r="VQ4" s="175"/>
      <c r="VR4" s="175"/>
      <c r="VS4" s="175"/>
      <c r="VT4" s="175"/>
      <c r="VU4" s="175"/>
      <c r="VV4" s="175"/>
      <c r="VW4" s="175"/>
      <c r="VX4" s="175"/>
      <c r="VY4" s="175"/>
      <c r="VZ4" s="175"/>
      <c r="WA4" s="175"/>
      <c r="WB4" s="175"/>
      <c r="WC4" s="175"/>
      <c r="WD4" s="175"/>
      <c r="WE4" s="175"/>
      <c r="WF4" s="175"/>
      <c r="WG4" s="175"/>
      <c r="WH4" s="175"/>
      <c r="WI4" s="175"/>
      <c r="WJ4" s="175"/>
      <c r="WK4" s="175"/>
      <c r="WL4" s="175"/>
      <c r="WM4" s="175"/>
      <c r="WN4" s="175"/>
      <c r="WO4" s="175"/>
      <c r="WP4" s="175"/>
      <c r="WQ4" s="175"/>
      <c r="WR4" s="175"/>
      <c r="WS4" s="175"/>
      <c r="WT4" s="175"/>
      <c r="WU4" s="175"/>
      <c r="WV4" s="175"/>
      <c r="WW4" s="175"/>
      <c r="WX4" s="175"/>
      <c r="WY4" s="175"/>
      <c r="WZ4" s="175"/>
      <c r="XA4" s="175"/>
      <c r="XB4" s="175"/>
      <c r="XC4" s="175"/>
      <c r="XD4" s="175"/>
      <c r="XE4" s="175"/>
      <c r="XF4" s="175"/>
      <c r="XG4" s="175"/>
      <c r="XH4" s="175"/>
      <c r="XI4" s="175"/>
      <c r="XJ4" s="175"/>
      <c r="XK4" s="175"/>
      <c r="XL4" s="175"/>
      <c r="XM4" s="175"/>
      <c r="XN4" s="175"/>
      <c r="XO4" s="175"/>
      <c r="XP4" s="175"/>
      <c r="XQ4" s="175"/>
      <c r="XR4" s="175"/>
      <c r="XS4" s="175"/>
      <c r="XT4" s="175"/>
      <c r="XU4" s="175"/>
      <c r="XV4" s="175"/>
      <c r="XW4" s="175"/>
      <c r="XX4" s="175"/>
      <c r="XY4" s="175"/>
      <c r="XZ4" s="175"/>
      <c r="YA4" s="175"/>
      <c r="YB4" s="175"/>
      <c r="YC4" s="175"/>
      <c r="YD4" s="175"/>
      <c r="YE4" s="175"/>
      <c r="YF4" s="175"/>
      <c r="YG4" s="175"/>
      <c r="YH4" s="175"/>
      <c r="YI4" s="175"/>
      <c r="YJ4" s="175"/>
      <c r="YK4" s="175"/>
      <c r="YL4" s="175"/>
      <c r="YM4" s="175"/>
      <c r="YN4" s="175"/>
      <c r="YO4" s="175"/>
      <c r="YP4" s="175"/>
      <c r="YQ4" s="175"/>
      <c r="YR4" s="175"/>
      <c r="YS4" s="175"/>
      <c r="YT4" s="175"/>
      <c r="YU4" s="175"/>
      <c r="YV4" s="175"/>
      <c r="YW4" s="175"/>
      <c r="YX4" s="175"/>
      <c r="YY4" s="175"/>
      <c r="YZ4" s="175"/>
      <c r="ZA4" s="175"/>
      <c r="ZB4" s="175"/>
      <c r="ZC4" s="175"/>
      <c r="ZD4" s="175"/>
      <c r="ZE4" s="175"/>
      <c r="ZF4" s="175"/>
      <c r="ZG4" s="175"/>
      <c r="ZH4" s="175"/>
      <c r="ZI4" s="175"/>
      <c r="ZJ4" s="175"/>
      <c r="ZK4" s="175"/>
      <c r="ZL4" s="175"/>
      <c r="ZM4" s="175"/>
      <c r="ZN4" s="175"/>
      <c r="ZO4" s="175"/>
      <c r="ZP4" s="175"/>
      <c r="ZQ4" s="175"/>
      <c r="ZR4" s="175"/>
      <c r="ZS4" s="175"/>
      <c r="ZT4" s="175"/>
      <c r="ZU4" s="175"/>
      <c r="ZV4" s="175"/>
      <c r="ZW4" s="175"/>
      <c r="ZX4" s="175"/>
      <c r="ZY4" s="175"/>
      <c r="ZZ4" s="175"/>
      <c r="AAA4" s="175"/>
      <c r="AAB4" s="175"/>
      <c r="AAC4" s="175"/>
      <c r="AAD4" s="175"/>
      <c r="AAE4" s="175"/>
      <c r="AAF4" s="175"/>
      <c r="AAG4" s="175"/>
      <c r="AAH4" s="175"/>
      <c r="AAI4" s="175"/>
      <c r="AAJ4" s="175"/>
      <c r="AAK4" s="175"/>
      <c r="AAL4" s="175"/>
      <c r="AAM4" s="175"/>
      <c r="AAN4" s="175"/>
      <c r="AAO4" s="175"/>
      <c r="AAP4" s="175"/>
      <c r="AAQ4" s="175"/>
      <c r="AAR4" s="175"/>
      <c r="AAS4" s="175"/>
      <c r="AAT4" s="175"/>
      <c r="AAU4" s="175"/>
      <c r="AAV4" s="175"/>
      <c r="AAW4" s="175"/>
      <c r="AAX4" s="175"/>
      <c r="AAY4" s="175"/>
      <c r="AAZ4" s="175"/>
      <c r="ABA4" s="175"/>
      <c r="ABB4" s="175"/>
      <c r="ABC4" s="175"/>
      <c r="ABD4" s="175"/>
      <c r="ABE4" s="175"/>
      <c r="ABF4" s="175"/>
      <c r="ABG4" s="175"/>
      <c r="ABH4" s="175"/>
      <c r="ABI4" s="175"/>
      <c r="ABJ4" s="175"/>
      <c r="ABK4" s="175"/>
      <c r="ABL4" s="175"/>
      <c r="ABM4" s="175"/>
      <c r="ABN4" s="175"/>
      <c r="ABO4" s="175"/>
      <c r="ABP4" s="175"/>
      <c r="ABQ4" s="175"/>
      <c r="ABR4" s="175"/>
      <c r="ABS4" s="175"/>
      <c r="ABT4" s="175"/>
      <c r="ABU4" s="175"/>
      <c r="ABV4" s="175"/>
      <c r="ABW4" s="175"/>
      <c r="ABX4" s="175"/>
      <c r="ABY4" s="175"/>
      <c r="ABZ4" s="175"/>
      <c r="ACA4" s="175"/>
      <c r="ACB4" s="175"/>
      <c r="ACC4" s="175"/>
      <c r="ACD4" s="175"/>
      <c r="ACE4" s="175"/>
      <c r="ACF4" s="175"/>
      <c r="ACG4" s="175"/>
      <c r="ACH4" s="175"/>
      <c r="ACI4" s="175"/>
      <c r="ACJ4" s="175"/>
      <c r="ACK4" s="175"/>
      <c r="ACL4" s="175"/>
      <c r="ACM4" s="175"/>
      <c r="ACN4" s="175"/>
      <c r="ACO4" s="175"/>
      <c r="ACP4" s="175"/>
      <c r="ACQ4" s="175"/>
      <c r="ACR4" s="175"/>
      <c r="ACS4" s="175"/>
      <c r="ACT4" s="175"/>
      <c r="ACU4" s="175"/>
      <c r="ACV4" s="175"/>
      <c r="ACW4" s="175"/>
      <c r="ACX4" s="175"/>
      <c r="ACY4" s="175"/>
      <c r="ACZ4" s="175"/>
      <c r="ADA4" s="175"/>
      <c r="ADB4" s="175"/>
      <c r="ADC4" s="175"/>
      <c r="ADD4" s="175"/>
      <c r="ADE4" s="175"/>
      <c r="ADF4" s="175"/>
      <c r="ADG4" s="175"/>
      <c r="ADH4" s="175"/>
      <c r="ADI4" s="175"/>
      <c r="ADJ4" s="175"/>
      <c r="ADK4" s="175"/>
      <c r="ADL4" s="175"/>
      <c r="ADM4" s="175"/>
      <c r="ADN4" s="175"/>
      <c r="ADO4" s="175"/>
      <c r="ADP4" s="175"/>
      <c r="ADQ4" s="175"/>
      <c r="ADR4" s="175"/>
      <c r="ADS4" s="175"/>
      <c r="ADT4" s="175"/>
      <c r="ADU4" s="175"/>
      <c r="ADV4" s="175"/>
      <c r="ADW4" s="175"/>
      <c r="ADX4" s="175"/>
      <c r="ADY4" s="175"/>
      <c r="ADZ4" s="175"/>
      <c r="AEA4" s="175"/>
      <c r="AEB4" s="175"/>
      <c r="AEC4" s="175"/>
      <c r="AED4" s="175"/>
      <c r="AEE4" s="175"/>
      <c r="AEF4" s="175"/>
      <c r="AEG4" s="175"/>
      <c r="AEH4" s="175"/>
      <c r="AEI4" s="175"/>
      <c r="AEJ4" s="175"/>
      <c r="AEK4" s="175"/>
      <c r="AEL4" s="175"/>
      <c r="AEM4" s="175"/>
      <c r="AEN4" s="175"/>
      <c r="AEO4" s="175"/>
      <c r="AEP4" s="175"/>
      <c r="AEQ4" s="175"/>
      <c r="AER4" s="175"/>
      <c r="AES4" s="175"/>
      <c r="AET4" s="175"/>
      <c r="AEU4" s="175"/>
      <c r="AEV4" s="175"/>
      <c r="AEW4" s="175"/>
      <c r="AEX4" s="175"/>
      <c r="AEY4" s="175"/>
      <c r="AEZ4" s="175"/>
      <c r="AFA4" s="175"/>
      <c r="AFB4" s="175"/>
      <c r="AFC4" s="175"/>
      <c r="AFD4" s="175"/>
      <c r="AFE4" s="175"/>
      <c r="AFF4" s="175"/>
      <c r="AFG4" s="175"/>
      <c r="AFH4" s="175"/>
      <c r="AFI4" s="175"/>
      <c r="AFJ4" s="175"/>
      <c r="AFK4" s="175"/>
      <c r="AFL4" s="175"/>
      <c r="AFM4" s="175"/>
      <c r="AFN4" s="175"/>
      <c r="AFO4" s="175"/>
      <c r="AFP4" s="175"/>
      <c r="AFQ4" s="175"/>
      <c r="AFR4" s="175"/>
      <c r="AFS4" s="175"/>
      <c r="AFT4" s="175"/>
      <c r="AFU4" s="175"/>
      <c r="AFV4" s="175"/>
      <c r="AFW4" s="175"/>
      <c r="AFX4" s="175"/>
      <c r="AFY4" s="175"/>
      <c r="AFZ4" s="175"/>
      <c r="AGA4" s="175"/>
      <c r="AGB4" s="175"/>
      <c r="AGC4" s="175"/>
      <c r="AGD4" s="175"/>
      <c r="AGE4" s="175"/>
      <c r="AGF4" s="175"/>
      <c r="AGG4" s="175"/>
      <c r="AGH4" s="175"/>
      <c r="AGI4" s="175"/>
      <c r="AGJ4" s="175"/>
      <c r="AGK4" s="175"/>
      <c r="AGL4" s="175"/>
      <c r="AGM4" s="175"/>
      <c r="AGN4" s="175"/>
      <c r="AGO4" s="175"/>
      <c r="AGP4" s="175"/>
      <c r="AGQ4" s="175"/>
      <c r="AGR4" s="175"/>
      <c r="AGS4" s="175"/>
      <c r="AGT4" s="175"/>
      <c r="AGU4" s="175"/>
      <c r="AGV4" s="175"/>
      <c r="AGW4" s="175"/>
      <c r="AGX4" s="175"/>
      <c r="AGY4" s="175"/>
      <c r="AGZ4" s="175"/>
      <c r="AHA4" s="175"/>
      <c r="AHB4" s="175"/>
      <c r="AHC4" s="175"/>
      <c r="AHD4" s="175"/>
      <c r="AHE4" s="175"/>
      <c r="AHF4" s="175"/>
      <c r="AHG4" s="175"/>
      <c r="AHH4" s="175"/>
      <c r="AHI4" s="175"/>
      <c r="AHJ4" s="175"/>
      <c r="AHK4" s="175"/>
      <c r="AHL4" s="175"/>
      <c r="AHM4" s="175"/>
      <c r="AHN4" s="175"/>
      <c r="AHO4" s="175"/>
      <c r="AHP4" s="175"/>
      <c r="AHQ4" s="175"/>
      <c r="AHR4" s="175"/>
      <c r="AHS4" s="175"/>
      <c r="AHT4" s="175"/>
      <c r="AHU4" s="175"/>
      <c r="AHV4" s="175"/>
      <c r="AHW4" s="175"/>
      <c r="AHX4" s="175"/>
      <c r="AHY4" s="175"/>
      <c r="AHZ4" s="175"/>
      <c r="AIA4" s="175"/>
      <c r="AIB4" s="175"/>
      <c r="AIC4" s="175"/>
      <c r="AID4" s="175"/>
      <c r="AIE4" s="175"/>
      <c r="AIF4" s="175"/>
      <c r="AIG4" s="175"/>
      <c r="AIH4" s="175"/>
      <c r="AII4" s="175"/>
      <c r="AIJ4" s="175"/>
      <c r="AIK4" s="175"/>
      <c r="AIL4" s="175"/>
      <c r="AIM4" s="175"/>
      <c r="AIN4" s="175"/>
      <c r="AIO4" s="175"/>
      <c r="AIP4" s="175"/>
      <c r="AIQ4" s="175"/>
      <c r="AIR4" s="175"/>
      <c r="AIS4" s="175"/>
      <c r="AIT4" s="175"/>
      <c r="AIU4" s="175"/>
      <c r="AIV4" s="175"/>
      <c r="AIW4" s="175"/>
      <c r="AIX4" s="175"/>
      <c r="AIY4" s="175"/>
      <c r="AIZ4" s="175"/>
      <c r="AJA4" s="175"/>
      <c r="AJB4" s="175"/>
      <c r="AJC4" s="175"/>
      <c r="AJD4" s="175"/>
      <c r="AJE4" s="175"/>
      <c r="AJF4" s="175"/>
      <c r="AJG4" s="175"/>
      <c r="AJH4" s="175"/>
      <c r="AJI4" s="175"/>
      <c r="AJJ4" s="175"/>
      <c r="AJK4" s="175"/>
      <c r="AJL4" s="175"/>
      <c r="AJM4" s="175"/>
      <c r="AJN4" s="175"/>
      <c r="AJO4" s="175"/>
      <c r="AJP4" s="175"/>
      <c r="AJQ4" s="175"/>
      <c r="AJR4" s="175"/>
      <c r="AJS4" s="175"/>
      <c r="AJT4" s="175"/>
      <c r="AJU4" s="175"/>
      <c r="AJV4" s="175"/>
      <c r="AJW4" s="175"/>
      <c r="AJX4" s="175"/>
      <c r="AJY4" s="175"/>
      <c r="AJZ4" s="175"/>
      <c r="AKA4" s="175"/>
      <c r="AKB4" s="175"/>
      <c r="AKC4" s="175"/>
      <c r="AKD4" s="175"/>
      <c r="AKE4" s="175"/>
      <c r="AKF4" s="175"/>
      <c r="AKG4" s="175"/>
      <c r="AKH4" s="175"/>
      <c r="AKI4" s="175"/>
      <c r="AKJ4" s="175"/>
      <c r="AKK4" s="175"/>
      <c r="AKL4" s="175"/>
      <c r="AKM4" s="175"/>
      <c r="AKN4" s="175"/>
      <c r="AKO4" s="175"/>
      <c r="AKP4" s="175"/>
      <c r="AKQ4" s="175"/>
      <c r="AKR4" s="175"/>
      <c r="AKS4" s="175"/>
      <c r="AKT4" s="175"/>
      <c r="AKU4" s="175"/>
      <c r="AKV4" s="175"/>
      <c r="AKW4" s="175"/>
      <c r="AKX4" s="175"/>
      <c r="AKY4" s="175"/>
      <c r="AKZ4" s="175"/>
      <c r="ALA4" s="175"/>
      <c r="ALB4" s="175"/>
      <c r="ALC4" s="175"/>
      <c r="ALD4" s="175"/>
      <c r="ALE4" s="175"/>
      <c r="ALF4" s="175"/>
      <c r="ALG4" s="175"/>
      <c r="ALH4" s="175"/>
      <c r="ALI4" s="175"/>
      <c r="ALJ4" s="175"/>
      <c r="ALK4" s="175"/>
      <c r="ALL4" s="175"/>
      <c r="ALM4" s="175"/>
      <c r="ALN4" s="175"/>
      <c r="ALO4" s="175"/>
      <c r="ALP4" s="175"/>
      <c r="ALQ4" s="175"/>
      <c r="ALR4" s="175"/>
      <c r="ALS4" s="175"/>
      <c r="ALT4" s="175"/>
      <c r="ALU4" s="175"/>
      <c r="ALV4" s="175"/>
      <c r="ALW4" s="175"/>
      <c r="ALX4" s="175"/>
      <c r="ALY4" s="175"/>
      <c r="ALZ4" s="175"/>
      <c r="AMA4" s="175"/>
      <c r="AMB4" s="175"/>
      <c r="AMC4" s="175"/>
      <c r="AMD4" s="175"/>
      <c r="AME4" s="175"/>
      <c r="AMF4" s="175"/>
      <c r="AMG4" s="175"/>
      <c r="AMH4" s="175"/>
      <c r="AMI4" s="175"/>
      <c r="AMJ4" s="175"/>
      <c r="AMK4" s="175"/>
      <c r="AML4" s="175"/>
      <c r="AMM4" s="175"/>
      <c r="AMN4" s="175"/>
      <c r="AMO4" s="175"/>
      <c r="AMP4" s="175"/>
      <c r="AMQ4" s="175"/>
      <c r="AMR4" s="175"/>
      <c r="AMS4" s="175"/>
      <c r="AMT4" s="175"/>
      <c r="AMU4" s="175"/>
      <c r="AMV4" s="175"/>
      <c r="AMW4" s="175"/>
      <c r="AMX4" s="175"/>
      <c r="AMY4" s="175"/>
      <c r="AMZ4" s="175"/>
      <c r="ANA4" s="175"/>
      <c r="ANB4" s="175"/>
      <c r="ANC4" s="175"/>
      <c r="AND4" s="175"/>
      <c r="ANE4" s="175"/>
      <c r="ANF4" s="175"/>
      <c r="ANG4" s="175"/>
      <c r="ANH4" s="175"/>
      <c r="ANI4" s="175"/>
      <c r="ANJ4" s="175"/>
      <c r="ANK4" s="175"/>
      <c r="ANL4" s="175"/>
      <c r="ANM4" s="175"/>
      <c r="ANN4" s="175"/>
      <c r="ANO4" s="175"/>
      <c r="ANP4" s="175"/>
      <c r="ANQ4" s="175"/>
      <c r="ANR4" s="175"/>
      <c r="ANS4" s="175"/>
      <c r="ANT4" s="175"/>
      <c r="ANU4" s="175"/>
      <c r="ANV4" s="175"/>
      <c r="ANW4" s="175"/>
      <c r="ANX4" s="175"/>
      <c r="ANY4" s="175"/>
      <c r="ANZ4" s="175"/>
      <c r="AOA4" s="175"/>
      <c r="AOB4" s="175"/>
      <c r="AOC4" s="175"/>
      <c r="AOD4" s="175"/>
      <c r="AOE4" s="175"/>
      <c r="AOF4" s="175"/>
      <c r="AOG4" s="175"/>
      <c r="AOH4" s="175"/>
      <c r="AOI4" s="175"/>
      <c r="AOJ4" s="175"/>
      <c r="AOK4" s="175"/>
      <c r="AOL4" s="175"/>
      <c r="AOM4" s="175"/>
      <c r="AON4" s="175"/>
      <c r="AOO4" s="175"/>
      <c r="AOP4" s="175"/>
      <c r="AOQ4" s="175"/>
      <c r="AOR4" s="175"/>
      <c r="AOS4" s="175"/>
      <c r="AOT4" s="175"/>
      <c r="AOU4" s="175"/>
      <c r="AOV4" s="175"/>
      <c r="AOW4" s="175"/>
      <c r="AOX4" s="175"/>
      <c r="AOY4" s="175"/>
      <c r="AOZ4" s="175"/>
      <c r="APA4" s="175"/>
      <c r="APB4" s="175"/>
      <c r="APC4" s="175"/>
      <c r="APD4" s="175"/>
      <c r="APE4" s="175"/>
      <c r="APF4" s="175"/>
      <c r="APG4" s="175"/>
      <c r="APH4" s="175"/>
      <c r="API4" s="175"/>
      <c r="APJ4" s="175"/>
      <c r="APK4" s="175"/>
      <c r="APL4" s="175"/>
      <c r="APM4" s="175"/>
      <c r="APN4" s="175"/>
      <c r="APO4" s="175"/>
      <c r="APP4" s="175"/>
      <c r="APQ4" s="175"/>
      <c r="APR4" s="175"/>
      <c r="APS4" s="175"/>
      <c r="APT4" s="175"/>
      <c r="APU4" s="175"/>
      <c r="APV4" s="175"/>
      <c r="APW4" s="175"/>
      <c r="APX4" s="175"/>
      <c r="APY4" s="175"/>
      <c r="APZ4" s="175"/>
      <c r="AQA4" s="175"/>
      <c r="AQB4" s="175"/>
      <c r="AQC4" s="175"/>
      <c r="AQD4" s="175"/>
      <c r="AQE4" s="175"/>
      <c r="AQF4" s="175"/>
      <c r="AQG4" s="175"/>
      <c r="AQH4" s="175"/>
      <c r="AQI4" s="175"/>
      <c r="AQJ4" s="175"/>
      <c r="AQK4" s="175"/>
      <c r="AQL4" s="175"/>
      <c r="AQM4" s="175"/>
      <c r="AQN4" s="175"/>
      <c r="AQO4" s="175"/>
      <c r="AQP4" s="175"/>
      <c r="AQQ4" s="175"/>
      <c r="AQR4" s="175"/>
      <c r="AQS4" s="175"/>
      <c r="AQT4" s="175"/>
      <c r="AQU4" s="175"/>
      <c r="AQV4" s="175"/>
      <c r="AQW4" s="175"/>
      <c r="AQX4" s="175"/>
      <c r="AQY4" s="175"/>
      <c r="AQZ4" s="175"/>
      <c r="ARA4" s="175"/>
      <c r="ARB4" s="175"/>
      <c r="ARC4" s="175"/>
      <c r="ARD4" s="175"/>
      <c r="ARE4" s="175"/>
      <c r="ARF4" s="175"/>
      <c r="ARG4" s="175"/>
      <c r="ARH4" s="175"/>
      <c r="ARI4" s="175"/>
      <c r="ARJ4" s="175"/>
      <c r="ARK4" s="175"/>
      <c r="ARL4" s="175"/>
      <c r="ARM4" s="175"/>
      <c r="ARN4" s="175"/>
      <c r="ARO4" s="175"/>
      <c r="ARP4" s="175"/>
      <c r="ARQ4" s="175"/>
      <c r="ARR4" s="175"/>
      <c r="ARS4" s="175"/>
      <c r="ART4" s="175"/>
      <c r="ARU4" s="175"/>
      <c r="ARV4" s="175"/>
      <c r="ARW4" s="175"/>
      <c r="ARX4" s="175"/>
      <c r="ARY4" s="175"/>
      <c r="ARZ4" s="175"/>
      <c r="ASA4" s="175"/>
      <c r="ASB4" s="175"/>
      <c r="ASC4" s="175"/>
      <c r="ASD4" s="175"/>
      <c r="ASE4" s="175"/>
      <c r="ASF4" s="175"/>
      <c r="ASG4" s="175"/>
      <c r="ASH4" s="175"/>
      <c r="ASI4" s="175"/>
      <c r="ASJ4" s="175"/>
      <c r="ASK4" s="175"/>
      <c r="ASL4" s="175"/>
      <c r="ASM4" s="175"/>
      <c r="ASN4" s="175"/>
      <c r="ASO4" s="175"/>
      <c r="ASP4" s="175"/>
      <c r="ASQ4" s="175"/>
      <c r="ASR4" s="175"/>
      <c r="ASS4" s="175"/>
      <c r="AST4" s="175"/>
      <c r="ASU4" s="175"/>
      <c r="ASV4" s="175"/>
      <c r="ASW4" s="175"/>
      <c r="ASX4" s="175"/>
      <c r="ASY4" s="175"/>
      <c r="ASZ4" s="175"/>
      <c r="ATA4" s="175"/>
      <c r="ATB4" s="175"/>
      <c r="ATC4" s="175"/>
      <c r="ATD4" s="175"/>
      <c r="ATE4" s="175"/>
      <c r="ATF4" s="175"/>
      <c r="ATG4" s="175"/>
      <c r="ATH4" s="175"/>
      <c r="ATI4" s="175"/>
      <c r="ATJ4" s="175"/>
      <c r="ATK4" s="175"/>
      <c r="ATL4" s="175"/>
      <c r="ATM4" s="175"/>
      <c r="ATN4" s="175"/>
      <c r="ATO4" s="175"/>
      <c r="ATP4" s="175"/>
      <c r="ATQ4" s="175"/>
      <c r="ATR4" s="175"/>
      <c r="ATS4" s="175"/>
      <c r="ATT4" s="175"/>
      <c r="ATU4" s="175"/>
      <c r="ATV4" s="175"/>
      <c r="ATW4" s="175"/>
      <c r="ATX4" s="175"/>
      <c r="ATY4" s="175"/>
      <c r="ATZ4" s="175"/>
      <c r="AUA4" s="175"/>
      <c r="AUB4" s="175"/>
      <c r="AUC4" s="175"/>
      <c r="AUD4" s="175"/>
      <c r="AUE4" s="175"/>
      <c r="AUF4" s="175"/>
      <c r="AUG4" s="175"/>
      <c r="AUH4" s="175"/>
      <c r="AUI4" s="175"/>
      <c r="AUJ4" s="175"/>
      <c r="AUK4" s="175"/>
      <c r="AUL4" s="175"/>
      <c r="AUM4" s="175"/>
      <c r="AUN4" s="175"/>
      <c r="AUO4" s="175"/>
      <c r="AUP4" s="175"/>
      <c r="AUQ4" s="175"/>
      <c r="AUR4" s="175"/>
      <c r="AUS4" s="175"/>
      <c r="AUT4" s="175"/>
      <c r="AUU4" s="175"/>
      <c r="AUV4" s="175"/>
      <c r="AUW4" s="175"/>
      <c r="AUX4" s="175"/>
      <c r="AUY4" s="175"/>
      <c r="AUZ4" s="175"/>
      <c r="AVA4" s="175"/>
      <c r="AVB4" s="175"/>
      <c r="AVC4" s="175"/>
      <c r="AVD4" s="175"/>
      <c r="AVE4" s="175"/>
      <c r="AVF4" s="175"/>
      <c r="AVG4" s="175"/>
      <c r="AVH4" s="175"/>
      <c r="AVI4" s="175"/>
      <c r="AVJ4" s="175"/>
      <c r="AVK4" s="175"/>
      <c r="AVL4" s="175"/>
      <c r="AVM4" s="175"/>
      <c r="AVN4" s="175"/>
      <c r="AVO4" s="175"/>
      <c r="AVP4" s="175"/>
      <c r="AVQ4" s="175"/>
      <c r="AVR4" s="175"/>
      <c r="AVS4" s="175"/>
      <c r="AVT4" s="175"/>
      <c r="AVU4" s="175"/>
      <c r="AVV4" s="175"/>
      <c r="AVW4" s="175"/>
      <c r="AVX4" s="175"/>
      <c r="AVY4" s="175"/>
      <c r="AVZ4" s="175"/>
      <c r="AWA4" s="175"/>
      <c r="AWB4" s="175"/>
      <c r="AWC4" s="175"/>
      <c r="AWD4" s="175"/>
      <c r="AWE4" s="175"/>
      <c r="AWF4" s="175"/>
      <c r="AWG4" s="175"/>
      <c r="AWH4" s="175"/>
      <c r="AWI4" s="175"/>
      <c r="AWJ4" s="175"/>
      <c r="AWK4" s="175"/>
      <c r="AWL4" s="175"/>
      <c r="AWM4" s="175"/>
      <c r="AWN4" s="175"/>
      <c r="AWO4" s="175"/>
      <c r="AWP4" s="175"/>
      <c r="AWQ4" s="175"/>
      <c r="AWR4" s="175"/>
      <c r="AWS4" s="175"/>
      <c r="AWT4" s="175"/>
      <c r="AWU4" s="175"/>
      <c r="AWV4" s="175"/>
      <c r="AWW4" s="175"/>
      <c r="AWX4" s="175"/>
      <c r="AWY4" s="175"/>
      <c r="AWZ4" s="175"/>
      <c r="AXA4" s="175"/>
      <c r="AXB4" s="175"/>
      <c r="AXC4" s="175"/>
      <c r="AXD4" s="175"/>
      <c r="AXE4" s="175"/>
      <c r="AXF4" s="175"/>
      <c r="AXG4" s="175"/>
      <c r="AXH4" s="175"/>
      <c r="AXI4" s="175"/>
      <c r="AXJ4" s="175"/>
      <c r="AXK4" s="175"/>
      <c r="AXL4" s="175"/>
      <c r="AXM4" s="175"/>
      <c r="AXN4" s="175"/>
      <c r="AXO4" s="175"/>
      <c r="AXP4" s="175"/>
      <c r="AXQ4" s="175"/>
      <c r="AXR4" s="175"/>
      <c r="AXS4" s="175"/>
      <c r="AXT4" s="175"/>
      <c r="AXU4" s="175"/>
      <c r="AXV4" s="175"/>
      <c r="AXW4" s="175"/>
      <c r="AXX4" s="175"/>
      <c r="AXY4" s="175"/>
      <c r="AXZ4" s="175"/>
      <c r="AYA4" s="175"/>
      <c r="AYB4" s="175"/>
      <c r="AYC4" s="175"/>
      <c r="AYD4" s="175"/>
      <c r="AYE4" s="175"/>
      <c r="AYF4" s="175"/>
      <c r="AYG4" s="175"/>
      <c r="AYH4" s="175"/>
      <c r="AYI4" s="175"/>
      <c r="AYJ4" s="175"/>
      <c r="AYK4" s="175"/>
      <c r="AYL4" s="175"/>
      <c r="AYM4" s="175"/>
      <c r="AYN4" s="175"/>
      <c r="AYO4" s="175"/>
      <c r="AYP4" s="175"/>
      <c r="AYQ4" s="175"/>
      <c r="AYR4" s="175"/>
      <c r="AYS4" s="175"/>
      <c r="AYT4" s="175"/>
      <c r="AYU4" s="175"/>
      <c r="AYV4" s="175"/>
      <c r="AYW4" s="175"/>
      <c r="AYX4" s="175"/>
      <c r="AYY4" s="175"/>
      <c r="AYZ4" s="175"/>
      <c r="AZA4" s="175"/>
      <c r="AZB4" s="175"/>
      <c r="AZC4" s="175"/>
      <c r="AZD4" s="175"/>
      <c r="AZE4" s="175"/>
      <c r="AZF4" s="175"/>
      <c r="AZG4" s="175"/>
      <c r="AZH4" s="175"/>
      <c r="AZI4" s="175"/>
      <c r="AZJ4" s="175"/>
      <c r="AZK4" s="175"/>
      <c r="AZL4" s="175"/>
      <c r="AZM4" s="175"/>
      <c r="AZN4" s="175"/>
      <c r="AZO4" s="175"/>
      <c r="AZP4" s="175"/>
      <c r="AZQ4" s="175"/>
      <c r="AZR4" s="175"/>
      <c r="AZS4" s="175"/>
      <c r="AZT4" s="175"/>
      <c r="AZU4" s="175"/>
      <c r="AZV4" s="175"/>
      <c r="AZW4" s="175"/>
      <c r="AZX4" s="175"/>
      <c r="AZY4" s="175"/>
      <c r="AZZ4" s="175"/>
      <c r="BAA4" s="175"/>
      <c r="BAB4" s="175"/>
      <c r="BAC4" s="175"/>
      <c r="BAD4" s="175"/>
      <c r="BAE4" s="175"/>
      <c r="BAF4" s="175"/>
      <c r="BAG4" s="175"/>
      <c r="BAH4" s="175"/>
      <c r="BAI4" s="175"/>
      <c r="BAJ4" s="175"/>
      <c r="BAK4" s="175"/>
      <c r="BAL4" s="175"/>
      <c r="BAM4" s="175"/>
      <c r="BAN4" s="175"/>
      <c r="BAO4" s="175"/>
      <c r="BAP4" s="175"/>
      <c r="BAQ4" s="175"/>
      <c r="BAR4" s="175"/>
      <c r="BAS4" s="175"/>
      <c r="BAT4" s="175"/>
      <c r="BAU4" s="175"/>
      <c r="BAV4" s="175"/>
      <c r="BAW4" s="175"/>
      <c r="BAX4" s="175"/>
      <c r="BAY4" s="175"/>
      <c r="BAZ4" s="175"/>
      <c r="BBA4" s="175"/>
      <c r="BBB4" s="175"/>
      <c r="BBC4" s="175"/>
      <c r="BBD4" s="175"/>
      <c r="BBE4" s="175"/>
      <c r="BBF4" s="175"/>
      <c r="BBG4" s="175"/>
      <c r="BBH4" s="175"/>
      <c r="BBI4" s="175"/>
      <c r="BBJ4" s="175"/>
      <c r="BBK4" s="175"/>
      <c r="BBL4" s="175"/>
      <c r="BBM4" s="175"/>
      <c r="BBN4" s="175"/>
      <c r="BBO4" s="175"/>
      <c r="BBP4" s="175"/>
      <c r="BBQ4" s="175"/>
      <c r="BBR4" s="175"/>
      <c r="BBS4" s="175"/>
      <c r="BBT4" s="175"/>
      <c r="BBU4" s="175"/>
      <c r="BBV4" s="175"/>
      <c r="BBW4" s="175"/>
      <c r="BBX4" s="175"/>
      <c r="BBY4" s="175"/>
      <c r="BBZ4" s="175"/>
      <c r="BCA4" s="175"/>
      <c r="BCB4" s="175"/>
      <c r="BCC4" s="175"/>
      <c r="BCD4" s="175"/>
      <c r="BCE4" s="175"/>
      <c r="BCF4" s="175"/>
      <c r="BCG4" s="175"/>
      <c r="BCH4" s="175"/>
      <c r="BCI4" s="175"/>
      <c r="BCJ4" s="175"/>
      <c r="BCK4" s="175"/>
      <c r="BCL4" s="175"/>
      <c r="BCM4" s="175"/>
      <c r="BCN4" s="175"/>
      <c r="BCO4" s="175"/>
      <c r="BCP4" s="175"/>
      <c r="BCQ4" s="175"/>
      <c r="BCR4" s="175"/>
      <c r="BCS4" s="175"/>
      <c r="BCT4" s="175"/>
      <c r="BCU4" s="175"/>
      <c r="BCV4" s="175"/>
      <c r="BCW4" s="175"/>
      <c r="BCX4" s="175"/>
      <c r="BCY4" s="175"/>
      <c r="BCZ4" s="175"/>
      <c r="BDA4" s="175"/>
      <c r="BDB4" s="175"/>
      <c r="BDC4" s="175"/>
      <c r="BDD4" s="175"/>
      <c r="BDE4" s="175"/>
      <c r="BDF4" s="175"/>
      <c r="BDG4" s="175"/>
      <c r="BDH4" s="175"/>
      <c r="BDI4" s="175"/>
      <c r="BDJ4" s="175"/>
      <c r="BDK4" s="175"/>
      <c r="BDL4" s="175"/>
      <c r="BDM4" s="175"/>
      <c r="BDN4" s="175"/>
      <c r="BDO4" s="175"/>
      <c r="BDP4" s="175"/>
      <c r="BDQ4" s="175"/>
      <c r="BDR4" s="175"/>
      <c r="BDS4" s="175"/>
      <c r="BDT4" s="175"/>
      <c r="BDU4" s="175"/>
      <c r="BDV4" s="175"/>
      <c r="BDW4" s="175"/>
      <c r="BDX4" s="175"/>
      <c r="BDY4" s="175"/>
      <c r="BDZ4" s="175"/>
      <c r="BEA4" s="175"/>
      <c r="BEB4" s="175"/>
      <c r="BEC4" s="175"/>
      <c r="BED4" s="175"/>
      <c r="BEE4" s="175"/>
      <c r="BEF4" s="175"/>
      <c r="BEG4" s="175"/>
      <c r="BEH4" s="175"/>
      <c r="BEI4" s="175"/>
      <c r="BEJ4" s="175"/>
      <c r="BEK4" s="175"/>
      <c r="BEL4" s="175"/>
      <c r="BEM4" s="175"/>
      <c r="BEN4" s="175"/>
      <c r="BEO4" s="175"/>
      <c r="BEP4" s="175"/>
      <c r="BEQ4" s="175"/>
      <c r="BER4" s="175"/>
      <c r="BES4" s="175"/>
      <c r="BET4" s="175"/>
      <c r="BEU4" s="175"/>
      <c r="BEV4" s="175"/>
      <c r="BEW4" s="175"/>
      <c r="BEX4" s="175"/>
      <c r="BEY4" s="175"/>
      <c r="BEZ4" s="175"/>
      <c r="BFA4" s="175"/>
      <c r="BFB4" s="175"/>
      <c r="BFC4" s="175"/>
      <c r="BFD4" s="175"/>
      <c r="BFE4" s="175"/>
      <c r="BFF4" s="175"/>
      <c r="BFG4" s="175"/>
      <c r="BFH4" s="175"/>
      <c r="BFI4" s="175"/>
      <c r="BFJ4" s="175"/>
      <c r="BFK4" s="175"/>
      <c r="BFL4" s="175"/>
      <c r="BFM4" s="175"/>
      <c r="BFN4" s="175"/>
      <c r="BFO4" s="175"/>
      <c r="BFP4" s="175"/>
      <c r="BFQ4" s="175"/>
      <c r="BFR4" s="175"/>
      <c r="BFS4" s="175"/>
      <c r="BFT4" s="175"/>
      <c r="BFU4" s="175"/>
      <c r="BFV4" s="175"/>
      <c r="BFW4" s="175"/>
      <c r="BFX4" s="175"/>
      <c r="BFY4" s="175"/>
      <c r="BFZ4" s="175"/>
      <c r="BGA4" s="175"/>
      <c r="BGB4" s="175"/>
      <c r="BGC4" s="175"/>
      <c r="BGD4" s="175"/>
      <c r="BGE4" s="175"/>
      <c r="BGF4" s="175"/>
      <c r="BGG4" s="175"/>
      <c r="BGH4" s="175"/>
      <c r="BGI4" s="175"/>
      <c r="BGJ4" s="175"/>
      <c r="BGK4" s="175"/>
      <c r="BGL4" s="175"/>
      <c r="BGM4" s="175"/>
      <c r="BGN4" s="175"/>
      <c r="BGO4" s="175"/>
      <c r="BGP4" s="175"/>
      <c r="BGQ4" s="175"/>
      <c r="BGR4" s="175"/>
      <c r="BGS4" s="175"/>
      <c r="BGT4" s="175"/>
      <c r="BGU4" s="175"/>
      <c r="BGV4" s="175"/>
      <c r="BGW4" s="175"/>
      <c r="BGX4" s="175"/>
      <c r="BGY4" s="175"/>
      <c r="BGZ4" s="175"/>
      <c r="BHA4" s="175"/>
      <c r="BHB4" s="175"/>
      <c r="BHC4" s="175"/>
      <c r="BHD4" s="175"/>
      <c r="BHE4" s="175"/>
      <c r="BHF4" s="175"/>
      <c r="BHG4" s="175"/>
      <c r="BHH4" s="175"/>
      <c r="BHI4" s="175"/>
      <c r="BHJ4" s="175"/>
      <c r="BHK4" s="175"/>
      <c r="BHL4" s="175"/>
      <c r="BHM4" s="175"/>
      <c r="BHN4" s="175"/>
      <c r="BHO4" s="175"/>
      <c r="BHP4" s="175"/>
      <c r="BHQ4" s="175"/>
      <c r="BHR4" s="175"/>
      <c r="BHS4" s="175"/>
      <c r="BHT4" s="175"/>
      <c r="BHU4" s="175"/>
      <c r="BHV4" s="175"/>
      <c r="BHW4" s="175"/>
      <c r="BHX4" s="175"/>
      <c r="BHY4" s="175"/>
      <c r="BHZ4" s="175"/>
      <c r="BIA4" s="175"/>
      <c r="BIB4" s="175"/>
      <c r="BIC4" s="175"/>
      <c r="BID4" s="175"/>
      <c r="BIE4" s="175"/>
      <c r="BIF4" s="175"/>
      <c r="BIG4" s="175"/>
      <c r="BIH4" s="175"/>
      <c r="BII4" s="175"/>
      <c r="BIJ4" s="175"/>
      <c r="BIK4" s="175"/>
      <c r="BIL4" s="175"/>
      <c r="BIM4" s="175"/>
      <c r="BIN4" s="175"/>
      <c r="BIO4" s="175"/>
      <c r="BIP4" s="175"/>
      <c r="BIQ4" s="175"/>
      <c r="BIR4" s="175"/>
      <c r="BIS4" s="175"/>
      <c r="BIT4" s="175"/>
      <c r="BIU4" s="175"/>
      <c r="BIV4" s="175"/>
      <c r="BIW4" s="175"/>
      <c r="BIX4" s="175"/>
      <c r="BIY4" s="175"/>
      <c r="BIZ4" s="175"/>
      <c r="BJA4" s="175"/>
      <c r="BJB4" s="175"/>
      <c r="BJC4" s="175"/>
      <c r="BJD4" s="175"/>
      <c r="BJE4" s="175"/>
      <c r="BJF4" s="175"/>
      <c r="BJG4" s="175"/>
      <c r="BJH4" s="175"/>
      <c r="BJI4" s="175"/>
      <c r="BJJ4" s="175"/>
      <c r="BJK4" s="175"/>
      <c r="BJL4" s="175"/>
      <c r="BJM4" s="175"/>
      <c r="BJN4" s="175"/>
      <c r="BJO4" s="175"/>
      <c r="BJP4" s="175"/>
      <c r="BJQ4" s="175"/>
      <c r="BJR4" s="175"/>
      <c r="BJS4" s="175"/>
      <c r="BJT4" s="175"/>
      <c r="BJU4" s="175"/>
      <c r="BJV4" s="175"/>
      <c r="BJW4" s="175"/>
      <c r="BJX4" s="175"/>
      <c r="BJY4" s="175"/>
      <c r="BJZ4" s="175"/>
      <c r="BKA4" s="175"/>
      <c r="BKB4" s="175"/>
      <c r="BKC4" s="175"/>
      <c r="BKD4" s="175"/>
      <c r="BKE4" s="175"/>
      <c r="BKF4" s="175"/>
      <c r="BKG4" s="175"/>
      <c r="BKH4" s="175"/>
      <c r="BKI4" s="175"/>
      <c r="BKJ4" s="175"/>
      <c r="BKK4" s="175"/>
      <c r="BKL4" s="175"/>
      <c r="BKM4" s="175"/>
      <c r="BKN4" s="175"/>
      <c r="BKO4" s="175"/>
      <c r="BKP4" s="175"/>
      <c r="BKQ4" s="175"/>
      <c r="BKR4" s="175"/>
      <c r="BKS4" s="175"/>
      <c r="BKT4" s="175"/>
      <c r="BKU4" s="175"/>
      <c r="BKV4" s="175"/>
      <c r="BKW4" s="175"/>
      <c r="BKX4" s="175"/>
      <c r="BKY4" s="175"/>
      <c r="BKZ4" s="175"/>
      <c r="BLA4" s="175"/>
      <c r="BLB4" s="175"/>
      <c r="BLC4" s="175"/>
      <c r="BLD4" s="175"/>
      <c r="BLE4" s="175"/>
      <c r="BLF4" s="175"/>
      <c r="BLG4" s="175"/>
      <c r="BLH4" s="175"/>
      <c r="BLI4" s="175"/>
      <c r="BLJ4" s="175"/>
      <c r="BLK4" s="175"/>
      <c r="BLL4" s="175"/>
      <c r="BLM4" s="175"/>
      <c r="BLN4" s="175"/>
      <c r="BLO4" s="175"/>
      <c r="BLP4" s="175"/>
      <c r="BLQ4" s="175"/>
      <c r="BLR4" s="175"/>
      <c r="BLS4" s="175"/>
      <c r="BLT4" s="175"/>
      <c r="BLU4" s="175"/>
      <c r="BLV4" s="175"/>
      <c r="BLW4" s="175"/>
      <c r="BLX4" s="175"/>
      <c r="BLY4" s="175"/>
      <c r="BLZ4" s="175"/>
      <c r="BMA4" s="175"/>
      <c r="BMB4" s="175"/>
      <c r="BMC4" s="175"/>
      <c r="BMD4" s="175"/>
      <c r="BME4" s="175"/>
      <c r="BMF4" s="175"/>
      <c r="BMG4" s="175"/>
      <c r="BMH4" s="175"/>
      <c r="BMI4" s="175"/>
      <c r="BMJ4" s="175"/>
      <c r="BMK4" s="175"/>
      <c r="BML4" s="175"/>
      <c r="BMM4" s="175"/>
      <c r="BMN4" s="175"/>
      <c r="BMO4" s="175"/>
      <c r="BMP4" s="175"/>
      <c r="BMQ4" s="175"/>
      <c r="BMR4" s="175"/>
      <c r="BMS4" s="175"/>
      <c r="BMT4" s="175"/>
      <c r="BMU4" s="175"/>
      <c r="BMV4" s="175"/>
      <c r="BMW4" s="175"/>
      <c r="BMX4" s="175"/>
      <c r="BMY4" s="175"/>
      <c r="BMZ4" s="175"/>
      <c r="BNA4" s="175"/>
      <c r="BNB4" s="175"/>
      <c r="BNC4" s="175"/>
      <c r="BND4" s="175"/>
      <c r="BNE4" s="175"/>
      <c r="BNF4" s="175"/>
      <c r="BNG4" s="175"/>
      <c r="BNH4" s="175"/>
      <c r="BNI4" s="175"/>
      <c r="BNJ4" s="175"/>
      <c r="BNK4" s="175"/>
      <c r="BNL4" s="175"/>
      <c r="BNM4" s="175"/>
      <c r="BNN4" s="175"/>
      <c r="BNO4" s="175"/>
      <c r="BNP4" s="175"/>
      <c r="BNQ4" s="175"/>
      <c r="BNR4" s="175"/>
      <c r="BNS4" s="175"/>
      <c r="BNT4" s="175"/>
      <c r="BNU4" s="175"/>
      <c r="BNV4" s="175"/>
      <c r="BNW4" s="175"/>
      <c r="BNX4" s="175"/>
      <c r="BNY4" s="175"/>
      <c r="BNZ4" s="175"/>
      <c r="BOA4" s="175"/>
      <c r="BOB4" s="175"/>
      <c r="BOC4" s="175"/>
      <c r="BOD4" s="175"/>
      <c r="BOE4" s="175"/>
      <c r="BOF4" s="175"/>
      <c r="BOG4" s="175"/>
      <c r="BOH4" s="175"/>
      <c r="BOI4" s="175"/>
      <c r="BOJ4" s="175"/>
      <c r="BOK4" s="175"/>
      <c r="BOL4" s="175"/>
      <c r="BOM4" s="175"/>
      <c r="BON4" s="175"/>
      <c r="BOO4" s="175"/>
      <c r="BOP4" s="175"/>
      <c r="BOQ4" s="175"/>
      <c r="BOR4" s="175"/>
      <c r="BOS4" s="175"/>
      <c r="BOT4" s="175"/>
      <c r="BOU4" s="175"/>
      <c r="BOV4" s="175"/>
      <c r="BOW4" s="175"/>
      <c r="BOX4" s="175"/>
      <c r="BOY4" s="175"/>
      <c r="BOZ4" s="175"/>
      <c r="BPA4" s="175"/>
      <c r="BPB4" s="175"/>
      <c r="BPC4" s="175"/>
      <c r="BPD4" s="175"/>
      <c r="BPE4" s="175"/>
      <c r="BPF4" s="175"/>
      <c r="BPG4" s="175"/>
      <c r="BPH4" s="175"/>
      <c r="BPI4" s="175"/>
      <c r="BPJ4" s="175"/>
      <c r="BPK4" s="175"/>
      <c r="BPL4" s="175"/>
      <c r="BPM4" s="175"/>
      <c r="BPN4" s="175"/>
      <c r="BPO4" s="175"/>
      <c r="BPP4" s="175"/>
      <c r="BPQ4" s="175"/>
      <c r="BPR4" s="175"/>
      <c r="BPS4" s="175"/>
      <c r="BPT4" s="175"/>
      <c r="BPU4" s="175"/>
      <c r="BPV4" s="175"/>
      <c r="BPW4" s="175"/>
      <c r="BPX4" s="175"/>
      <c r="BPY4" s="175"/>
      <c r="BPZ4" s="175"/>
      <c r="BQA4" s="175"/>
      <c r="BQB4" s="175"/>
      <c r="BQC4" s="175"/>
      <c r="BQD4" s="175"/>
      <c r="BQE4" s="175"/>
      <c r="BQF4" s="175"/>
      <c r="BQG4" s="175"/>
      <c r="BQH4" s="175"/>
      <c r="BQI4" s="175"/>
      <c r="BQJ4" s="175"/>
      <c r="BQK4" s="175"/>
      <c r="BQL4" s="175"/>
      <c r="BQM4" s="175"/>
      <c r="BQN4" s="175"/>
      <c r="BQO4" s="175"/>
      <c r="BQP4" s="175"/>
      <c r="BQQ4" s="175"/>
      <c r="BQR4" s="175"/>
      <c r="BQS4" s="175"/>
      <c r="BQT4" s="175"/>
      <c r="BQU4" s="175"/>
      <c r="BQV4" s="175"/>
      <c r="BQW4" s="175"/>
      <c r="BQX4" s="175"/>
      <c r="BQY4" s="175"/>
      <c r="BQZ4" s="175"/>
      <c r="BRA4" s="175"/>
      <c r="BRB4" s="175"/>
      <c r="BRC4" s="175"/>
      <c r="BRD4" s="175"/>
      <c r="BRE4" s="175"/>
      <c r="BRF4" s="175"/>
      <c r="BRG4" s="175"/>
      <c r="BRH4" s="175"/>
      <c r="BRI4" s="175"/>
      <c r="BRJ4" s="175"/>
      <c r="BRK4" s="175"/>
      <c r="BRL4" s="175"/>
      <c r="BRM4" s="175"/>
      <c r="BRN4" s="175"/>
      <c r="BRO4" s="175"/>
      <c r="BRP4" s="175"/>
      <c r="BRQ4" s="175"/>
      <c r="BRR4" s="175"/>
      <c r="BRS4" s="175"/>
      <c r="BRT4" s="175"/>
      <c r="BRU4" s="175"/>
      <c r="BRV4" s="175"/>
      <c r="BRW4" s="175"/>
      <c r="BRX4" s="175"/>
      <c r="BRY4" s="175"/>
      <c r="BRZ4" s="175"/>
      <c r="BSA4" s="175"/>
      <c r="BSB4" s="175"/>
      <c r="BSC4" s="175"/>
      <c r="BSD4" s="175"/>
      <c r="BSE4" s="175"/>
      <c r="BSF4" s="175"/>
      <c r="BSG4" s="175"/>
      <c r="BSH4" s="175"/>
      <c r="BSI4" s="175"/>
      <c r="BSJ4" s="175"/>
      <c r="BSK4" s="175"/>
      <c r="BSL4" s="175"/>
      <c r="BSM4" s="175"/>
      <c r="BSN4" s="175"/>
      <c r="BSO4" s="175"/>
      <c r="BSP4" s="175"/>
      <c r="BSQ4" s="175"/>
      <c r="BSR4" s="175"/>
      <c r="BSS4" s="175"/>
      <c r="BST4" s="175"/>
      <c r="BSU4" s="175"/>
      <c r="BSV4" s="175"/>
      <c r="BSW4" s="175"/>
      <c r="BSX4" s="175"/>
      <c r="BSY4" s="175"/>
      <c r="BSZ4" s="175"/>
      <c r="BTA4" s="175"/>
      <c r="BTB4" s="175"/>
      <c r="BTC4" s="175"/>
      <c r="BTD4" s="175"/>
      <c r="BTE4" s="175"/>
      <c r="BTF4" s="175"/>
      <c r="BTG4" s="175"/>
      <c r="BTH4" s="175"/>
      <c r="BTI4" s="175"/>
      <c r="BTJ4" s="175"/>
      <c r="BTK4" s="175"/>
      <c r="BTL4" s="175"/>
      <c r="BTM4" s="175"/>
      <c r="BTN4" s="175"/>
      <c r="BTO4" s="175"/>
      <c r="BTP4" s="175"/>
      <c r="BTQ4" s="175"/>
      <c r="BTR4" s="175"/>
      <c r="BTS4" s="175"/>
      <c r="BTT4" s="175"/>
      <c r="BTU4" s="175"/>
      <c r="BTV4" s="175"/>
      <c r="BTW4" s="175"/>
      <c r="BTX4" s="175"/>
      <c r="BTY4" s="175"/>
      <c r="BTZ4" s="175"/>
      <c r="BUA4" s="175"/>
      <c r="BUB4" s="175"/>
      <c r="BUC4" s="175"/>
      <c r="BUD4" s="175"/>
      <c r="BUE4" s="175"/>
      <c r="BUF4" s="175"/>
      <c r="BUG4" s="175"/>
      <c r="BUH4" s="175"/>
      <c r="BUI4" s="175"/>
      <c r="BUJ4" s="175"/>
      <c r="BUK4" s="175"/>
      <c r="BUL4" s="175"/>
      <c r="BUM4" s="175"/>
      <c r="BUN4" s="175"/>
      <c r="BUO4" s="175"/>
      <c r="BUP4" s="175"/>
      <c r="BUQ4" s="175"/>
      <c r="BUR4" s="175"/>
      <c r="BUS4" s="175"/>
      <c r="BUT4" s="175"/>
      <c r="BUU4" s="175"/>
      <c r="BUV4" s="175"/>
      <c r="BUW4" s="175"/>
      <c r="BUX4" s="175"/>
      <c r="BUY4" s="175"/>
      <c r="BUZ4" s="175"/>
      <c r="BVA4" s="175"/>
      <c r="BVB4" s="175"/>
      <c r="BVC4" s="175"/>
      <c r="BVD4" s="175"/>
      <c r="BVE4" s="175"/>
      <c r="BVF4" s="175"/>
      <c r="BVG4" s="175"/>
      <c r="BVH4" s="175"/>
      <c r="BVI4" s="175"/>
      <c r="BVJ4" s="175"/>
      <c r="BVK4" s="175"/>
      <c r="BVL4" s="175"/>
      <c r="BVM4" s="175"/>
      <c r="BVN4" s="175"/>
      <c r="BVO4" s="175"/>
      <c r="BVP4" s="175"/>
      <c r="BVQ4" s="175"/>
      <c r="BVR4" s="175"/>
      <c r="BVS4" s="175"/>
      <c r="BVT4" s="175"/>
      <c r="BVU4" s="175"/>
      <c r="BVV4" s="175"/>
      <c r="BVW4" s="175"/>
      <c r="BVX4" s="175"/>
      <c r="BVY4" s="175"/>
      <c r="BVZ4" s="175"/>
      <c r="BWA4" s="175"/>
      <c r="BWB4" s="175"/>
      <c r="BWC4" s="175"/>
      <c r="BWD4" s="175"/>
      <c r="BWE4" s="175"/>
      <c r="BWF4" s="175"/>
      <c r="BWG4" s="175"/>
      <c r="BWH4" s="175"/>
      <c r="BWI4" s="175"/>
      <c r="BWJ4" s="175"/>
      <c r="BWK4" s="175"/>
      <c r="BWL4" s="175"/>
      <c r="BWM4" s="175"/>
      <c r="BWN4" s="175"/>
      <c r="BWO4" s="175"/>
      <c r="BWP4" s="175"/>
      <c r="BWQ4" s="175"/>
      <c r="BWR4" s="175"/>
      <c r="BWS4" s="175"/>
      <c r="BWT4" s="175"/>
      <c r="BWU4" s="175"/>
      <c r="BWV4" s="175"/>
      <c r="BWW4" s="175"/>
      <c r="BWX4" s="175"/>
      <c r="BWY4" s="175"/>
      <c r="BWZ4" s="175"/>
      <c r="BXA4" s="175"/>
      <c r="BXB4" s="175"/>
      <c r="BXC4" s="175"/>
      <c r="BXD4" s="175"/>
      <c r="BXE4" s="175"/>
      <c r="BXF4" s="175"/>
      <c r="BXG4" s="175"/>
      <c r="BXH4" s="175"/>
      <c r="BXI4" s="175"/>
      <c r="BXJ4" s="175"/>
      <c r="BXK4" s="175"/>
      <c r="BXL4" s="175"/>
      <c r="BXM4" s="175"/>
      <c r="BXN4" s="175"/>
      <c r="BXO4" s="175"/>
      <c r="BXP4" s="175"/>
      <c r="BXQ4" s="175"/>
      <c r="BXR4" s="175"/>
      <c r="BXS4" s="175"/>
      <c r="BXT4" s="175"/>
      <c r="BXU4" s="175"/>
      <c r="BXV4" s="175"/>
      <c r="BXW4" s="175"/>
      <c r="BXX4" s="175"/>
      <c r="BXY4" s="175"/>
      <c r="BXZ4" s="175"/>
      <c r="BYA4" s="175"/>
      <c r="BYB4" s="175"/>
      <c r="BYC4" s="175"/>
      <c r="BYD4" s="175"/>
      <c r="BYE4" s="175"/>
      <c r="BYF4" s="175"/>
      <c r="BYG4" s="175"/>
      <c r="BYH4" s="175"/>
      <c r="BYI4" s="175"/>
      <c r="BYJ4" s="175"/>
      <c r="BYK4" s="175"/>
      <c r="BYL4" s="175"/>
      <c r="BYM4" s="175"/>
      <c r="BYN4" s="175"/>
      <c r="BYO4" s="175"/>
      <c r="BYP4" s="175"/>
      <c r="BYQ4" s="175"/>
      <c r="BYR4" s="175"/>
      <c r="BYS4" s="175"/>
      <c r="BYT4" s="175"/>
      <c r="BYU4" s="175"/>
      <c r="BYV4" s="175"/>
      <c r="BYW4" s="175"/>
      <c r="BYX4" s="175"/>
      <c r="BYY4" s="175"/>
      <c r="BYZ4" s="175"/>
      <c r="BZA4" s="175"/>
      <c r="BZB4" s="175"/>
      <c r="BZC4" s="175"/>
      <c r="BZD4" s="175"/>
      <c r="BZE4" s="175"/>
      <c r="BZF4" s="175"/>
      <c r="BZG4" s="175"/>
      <c r="BZH4" s="175"/>
      <c r="BZI4" s="175"/>
      <c r="BZJ4" s="175"/>
      <c r="BZK4" s="175"/>
      <c r="BZL4" s="175"/>
      <c r="BZM4" s="175"/>
      <c r="BZN4" s="175"/>
      <c r="BZO4" s="175"/>
      <c r="BZP4" s="175"/>
      <c r="BZQ4" s="175"/>
      <c r="BZR4" s="175"/>
      <c r="BZS4" s="175"/>
      <c r="BZT4" s="175"/>
      <c r="BZU4" s="175"/>
      <c r="BZV4" s="175"/>
      <c r="BZW4" s="175"/>
      <c r="BZX4" s="175"/>
      <c r="BZY4" s="175"/>
      <c r="BZZ4" s="175"/>
      <c r="CAA4" s="175"/>
      <c r="CAB4" s="175"/>
      <c r="CAC4" s="175"/>
      <c r="CAD4" s="175"/>
      <c r="CAE4" s="175"/>
      <c r="CAF4" s="175"/>
      <c r="CAG4" s="175"/>
      <c r="CAH4" s="175"/>
      <c r="CAI4" s="175"/>
      <c r="CAJ4" s="175"/>
      <c r="CAK4" s="175"/>
      <c r="CAL4" s="175"/>
      <c r="CAM4" s="175"/>
      <c r="CAN4" s="175"/>
      <c r="CAO4" s="175"/>
      <c r="CAP4" s="175"/>
      <c r="CAQ4" s="175"/>
      <c r="CAR4" s="175"/>
      <c r="CAS4" s="175"/>
      <c r="CAT4" s="175"/>
      <c r="CAU4" s="175"/>
      <c r="CAV4" s="175"/>
      <c r="CAW4" s="175"/>
      <c r="CAX4" s="175"/>
      <c r="CAY4" s="175"/>
      <c r="CAZ4" s="175"/>
      <c r="CBA4" s="175"/>
      <c r="CBB4" s="175"/>
      <c r="CBC4" s="175"/>
      <c r="CBD4" s="175"/>
      <c r="CBE4" s="175"/>
      <c r="CBF4" s="175"/>
      <c r="CBG4" s="175"/>
      <c r="CBH4" s="175"/>
      <c r="CBI4" s="175"/>
      <c r="CBJ4" s="175"/>
      <c r="CBK4" s="175"/>
      <c r="CBL4" s="175"/>
      <c r="CBM4" s="175"/>
      <c r="CBN4" s="175"/>
      <c r="CBO4" s="175"/>
      <c r="CBP4" s="175"/>
      <c r="CBQ4" s="175"/>
      <c r="CBR4" s="175"/>
      <c r="CBS4" s="175"/>
      <c r="CBT4" s="175"/>
      <c r="CBU4" s="175"/>
      <c r="CBV4" s="175"/>
      <c r="CBW4" s="175"/>
      <c r="CBX4" s="175"/>
      <c r="CBY4" s="175"/>
      <c r="CBZ4" s="175"/>
      <c r="CCA4" s="175"/>
      <c r="CCB4" s="175"/>
      <c r="CCC4" s="175"/>
      <c r="CCD4" s="175"/>
      <c r="CCE4" s="175"/>
      <c r="CCF4" s="175"/>
      <c r="CCG4" s="175"/>
      <c r="CCH4" s="175"/>
      <c r="CCI4" s="175"/>
      <c r="CCJ4" s="175"/>
      <c r="CCK4" s="175"/>
      <c r="CCL4" s="175"/>
      <c r="CCM4" s="175"/>
      <c r="CCN4" s="175"/>
      <c r="CCO4" s="175"/>
      <c r="CCP4" s="175"/>
      <c r="CCQ4" s="175"/>
      <c r="CCR4" s="175"/>
      <c r="CCS4" s="175"/>
      <c r="CCT4" s="175"/>
      <c r="CCU4" s="175"/>
      <c r="CCV4" s="175"/>
      <c r="CCW4" s="175"/>
      <c r="CCX4" s="175"/>
      <c r="CCY4" s="175"/>
      <c r="CCZ4" s="175"/>
      <c r="CDA4" s="175"/>
      <c r="CDB4" s="175"/>
      <c r="CDC4" s="175"/>
      <c r="CDD4" s="175"/>
      <c r="CDE4" s="175"/>
      <c r="CDF4" s="175"/>
      <c r="CDG4" s="175"/>
      <c r="CDH4" s="175"/>
      <c r="CDI4" s="175"/>
      <c r="CDJ4" s="175"/>
      <c r="CDK4" s="175"/>
      <c r="CDL4" s="175"/>
      <c r="CDM4" s="175"/>
      <c r="CDN4" s="175"/>
      <c r="CDO4" s="175"/>
      <c r="CDP4" s="175"/>
      <c r="CDQ4" s="175"/>
      <c r="CDR4" s="175"/>
      <c r="CDS4" s="175"/>
      <c r="CDT4" s="175"/>
      <c r="CDU4" s="175"/>
      <c r="CDV4" s="175"/>
      <c r="CDW4" s="175"/>
      <c r="CDX4" s="175"/>
      <c r="CDY4" s="175"/>
      <c r="CDZ4" s="175"/>
      <c r="CEA4" s="175"/>
      <c r="CEB4" s="175"/>
      <c r="CEC4" s="175"/>
      <c r="CED4" s="175"/>
      <c r="CEE4" s="175"/>
      <c r="CEF4" s="175"/>
      <c r="CEG4" s="175"/>
      <c r="CEH4" s="175"/>
      <c r="CEI4" s="175"/>
      <c r="CEJ4" s="175"/>
      <c r="CEK4" s="175"/>
      <c r="CEL4" s="175"/>
      <c r="CEM4" s="175"/>
      <c r="CEN4" s="175"/>
      <c r="CEO4" s="175"/>
      <c r="CEP4" s="175"/>
      <c r="CEQ4" s="175"/>
      <c r="CER4" s="175"/>
      <c r="CES4" s="175"/>
      <c r="CET4" s="175"/>
      <c r="CEU4" s="175"/>
      <c r="CEV4" s="175"/>
      <c r="CEW4" s="175"/>
      <c r="CEX4" s="175"/>
      <c r="CEY4" s="175"/>
      <c r="CEZ4" s="175"/>
      <c r="CFA4" s="175"/>
      <c r="CFB4" s="175"/>
      <c r="CFC4" s="175"/>
      <c r="CFD4" s="175"/>
      <c r="CFE4" s="175"/>
      <c r="CFF4" s="175"/>
      <c r="CFG4" s="175"/>
      <c r="CFH4" s="175"/>
      <c r="CFI4" s="175"/>
      <c r="CFJ4" s="175"/>
      <c r="CFK4" s="175"/>
      <c r="CFL4" s="175"/>
      <c r="CFM4" s="175"/>
      <c r="CFN4" s="175"/>
      <c r="CFO4" s="175"/>
      <c r="CFP4" s="175"/>
      <c r="CFQ4" s="175"/>
      <c r="CFR4" s="175"/>
      <c r="CFS4" s="175"/>
      <c r="CFT4" s="175"/>
      <c r="CFU4" s="175"/>
      <c r="CFV4" s="175"/>
      <c r="CFW4" s="175"/>
      <c r="CFX4" s="175"/>
      <c r="CFY4" s="175"/>
      <c r="CFZ4" s="175"/>
      <c r="CGA4" s="175"/>
      <c r="CGB4" s="175"/>
      <c r="CGC4" s="175"/>
      <c r="CGD4" s="175"/>
      <c r="CGE4" s="175"/>
      <c r="CGF4" s="175"/>
      <c r="CGG4" s="175"/>
      <c r="CGH4" s="175"/>
      <c r="CGI4" s="175"/>
      <c r="CGJ4" s="175"/>
      <c r="CGK4" s="175"/>
      <c r="CGL4" s="175"/>
      <c r="CGM4" s="175"/>
      <c r="CGN4" s="175"/>
      <c r="CGO4" s="175"/>
      <c r="CGP4" s="175"/>
      <c r="CGQ4" s="175"/>
      <c r="CGR4" s="175"/>
      <c r="CGS4" s="175"/>
      <c r="CGT4" s="175"/>
      <c r="CGU4" s="175"/>
      <c r="CGV4" s="175"/>
      <c r="CGW4" s="175"/>
      <c r="CGX4" s="175"/>
      <c r="CGY4" s="175"/>
      <c r="CGZ4" s="175"/>
      <c r="CHA4" s="175"/>
      <c r="CHB4" s="175"/>
      <c r="CHC4" s="175"/>
      <c r="CHD4" s="175"/>
      <c r="CHE4" s="175"/>
      <c r="CHF4" s="175"/>
      <c r="CHG4" s="175"/>
      <c r="CHH4" s="175"/>
      <c r="CHI4" s="175"/>
      <c r="CHJ4" s="175"/>
      <c r="CHK4" s="175"/>
      <c r="CHL4" s="175"/>
      <c r="CHM4" s="175"/>
      <c r="CHN4" s="175"/>
      <c r="CHO4" s="175"/>
      <c r="CHP4" s="175"/>
      <c r="CHQ4" s="175"/>
      <c r="CHR4" s="175"/>
      <c r="CHS4" s="175"/>
      <c r="CHT4" s="175"/>
      <c r="CHU4" s="175"/>
      <c r="CHV4" s="175"/>
      <c r="CHW4" s="175"/>
      <c r="CHX4" s="175"/>
      <c r="CHY4" s="175"/>
      <c r="CHZ4" s="175"/>
      <c r="CIA4" s="175"/>
      <c r="CIB4" s="175"/>
      <c r="CIC4" s="175"/>
      <c r="CID4" s="175"/>
      <c r="CIE4" s="175"/>
      <c r="CIF4" s="175"/>
      <c r="CIG4" s="175"/>
      <c r="CIH4" s="175"/>
      <c r="CII4" s="175"/>
      <c r="CIJ4" s="175"/>
      <c r="CIK4" s="175"/>
      <c r="CIL4" s="175"/>
      <c r="CIM4" s="175"/>
      <c r="CIN4" s="175"/>
      <c r="CIO4" s="175"/>
      <c r="CIP4" s="175"/>
      <c r="CIQ4" s="175"/>
      <c r="CIR4" s="175"/>
      <c r="CIS4" s="175"/>
      <c r="CIT4" s="175"/>
      <c r="CIU4" s="175"/>
      <c r="CIV4" s="175"/>
      <c r="CIW4" s="175"/>
      <c r="CIX4" s="175"/>
      <c r="CIY4" s="175"/>
      <c r="CIZ4" s="175"/>
      <c r="CJA4" s="175"/>
      <c r="CJB4" s="175"/>
      <c r="CJC4" s="175"/>
      <c r="CJD4" s="175"/>
      <c r="CJE4" s="175"/>
      <c r="CJF4" s="175"/>
      <c r="CJG4" s="175"/>
      <c r="CJH4" s="175"/>
      <c r="CJI4" s="175"/>
      <c r="CJJ4" s="175"/>
      <c r="CJK4" s="175"/>
      <c r="CJL4" s="175"/>
      <c r="CJM4" s="175"/>
      <c r="CJN4" s="175"/>
      <c r="CJO4" s="175"/>
      <c r="CJP4" s="175"/>
      <c r="CJQ4" s="175"/>
      <c r="CJR4" s="175"/>
      <c r="CJS4" s="175"/>
      <c r="CJT4" s="175"/>
      <c r="CJU4" s="175"/>
      <c r="CJV4" s="175"/>
      <c r="CJW4" s="175"/>
      <c r="CJX4" s="175"/>
      <c r="CJY4" s="175"/>
      <c r="CJZ4" s="175"/>
      <c r="CKA4" s="175"/>
      <c r="CKB4" s="175"/>
      <c r="CKC4" s="175"/>
      <c r="CKD4" s="175"/>
      <c r="CKE4" s="175"/>
      <c r="CKF4" s="175"/>
      <c r="CKG4" s="175"/>
      <c r="CKH4" s="175"/>
      <c r="CKI4" s="175"/>
      <c r="CKJ4" s="175"/>
      <c r="CKK4" s="175"/>
      <c r="CKL4" s="175"/>
      <c r="CKM4" s="175"/>
      <c r="CKN4" s="175"/>
      <c r="CKO4" s="175"/>
      <c r="CKP4" s="175"/>
      <c r="CKQ4" s="175"/>
      <c r="CKR4" s="175"/>
      <c r="CKS4" s="175"/>
      <c r="CKT4" s="175"/>
      <c r="CKU4" s="175"/>
      <c r="CKV4" s="175"/>
      <c r="CKW4" s="175"/>
      <c r="CKX4" s="175"/>
      <c r="CKY4" s="175"/>
      <c r="CKZ4" s="175"/>
      <c r="CLA4" s="175"/>
      <c r="CLB4" s="175"/>
      <c r="CLC4" s="175"/>
      <c r="CLD4" s="175"/>
      <c r="CLE4" s="175"/>
      <c r="CLF4" s="175"/>
      <c r="CLG4" s="175"/>
      <c r="CLH4" s="175"/>
      <c r="CLI4" s="175"/>
      <c r="CLJ4" s="175"/>
      <c r="CLK4" s="175"/>
      <c r="CLL4" s="175"/>
      <c r="CLM4" s="175"/>
      <c r="CLN4" s="175"/>
      <c r="CLO4" s="175"/>
      <c r="CLP4" s="175"/>
      <c r="CLQ4" s="175"/>
      <c r="CLR4" s="175"/>
      <c r="CLS4" s="175"/>
      <c r="CLT4" s="175"/>
      <c r="CLU4" s="175"/>
      <c r="CLV4" s="175"/>
      <c r="CLW4" s="175"/>
      <c r="CLX4" s="175"/>
      <c r="CLY4" s="175"/>
      <c r="CLZ4" s="175"/>
      <c r="CMA4" s="175"/>
      <c r="CMB4" s="175"/>
      <c r="CMC4" s="175"/>
      <c r="CMD4" s="175"/>
      <c r="CME4" s="175"/>
      <c r="CMF4" s="175"/>
      <c r="CMG4" s="175"/>
      <c r="CMH4" s="175"/>
      <c r="CMI4" s="175"/>
      <c r="CMJ4" s="175"/>
      <c r="CMK4" s="175"/>
      <c r="CML4" s="175"/>
      <c r="CMM4" s="175"/>
      <c r="CMN4" s="175"/>
      <c r="CMO4" s="175"/>
      <c r="CMP4" s="175"/>
      <c r="CMQ4" s="175"/>
      <c r="CMR4" s="175"/>
      <c r="CMS4" s="175"/>
      <c r="CMT4" s="175"/>
      <c r="CMU4" s="175"/>
      <c r="CMV4" s="175"/>
      <c r="CMW4" s="175"/>
      <c r="CMX4" s="175"/>
      <c r="CMY4" s="175"/>
      <c r="CMZ4" s="175"/>
      <c r="CNA4" s="175"/>
      <c r="CNB4" s="175"/>
      <c r="CNC4" s="175"/>
      <c r="CND4" s="175"/>
      <c r="CNE4" s="175"/>
      <c r="CNF4" s="175"/>
      <c r="CNG4" s="175"/>
      <c r="CNH4" s="175"/>
      <c r="CNI4" s="175"/>
      <c r="CNJ4" s="175"/>
      <c r="CNK4" s="175"/>
      <c r="CNL4" s="175"/>
      <c r="CNM4" s="175"/>
      <c r="CNN4" s="175"/>
      <c r="CNO4" s="175"/>
      <c r="CNP4" s="175"/>
      <c r="CNQ4" s="175"/>
      <c r="CNR4" s="175"/>
      <c r="CNS4" s="175"/>
      <c r="CNT4" s="175"/>
      <c r="CNU4" s="175"/>
      <c r="CNV4" s="175"/>
      <c r="CNW4" s="175"/>
      <c r="CNX4" s="175"/>
      <c r="CNY4" s="175"/>
      <c r="CNZ4" s="175"/>
      <c r="COA4" s="175"/>
      <c r="COB4" s="175"/>
      <c r="COC4" s="175"/>
      <c r="COD4" s="175"/>
      <c r="COE4" s="175"/>
      <c r="COF4" s="175"/>
      <c r="COG4" s="175"/>
      <c r="COH4" s="175"/>
      <c r="COI4" s="175"/>
      <c r="COJ4" s="175"/>
      <c r="COK4" s="175"/>
      <c r="COL4" s="175"/>
      <c r="COM4" s="175"/>
      <c r="CON4" s="175"/>
      <c r="COO4" s="175"/>
      <c r="COP4" s="175"/>
      <c r="COQ4" s="175"/>
      <c r="COR4" s="175"/>
      <c r="COS4" s="175"/>
      <c r="COT4" s="175"/>
      <c r="COU4" s="175"/>
      <c r="COV4" s="175"/>
      <c r="COW4" s="175"/>
      <c r="COX4" s="175"/>
      <c r="COY4" s="175"/>
      <c r="COZ4" s="175"/>
      <c r="CPA4" s="175"/>
      <c r="CPB4" s="175"/>
      <c r="CPC4" s="175"/>
      <c r="CPD4" s="175"/>
      <c r="CPE4" s="175"/>
      <c r="CPF4" s="175"/>
      <c r="CPG4" s="175"/>
      <c r="CPH4" s="175"/>
      <c r="CPI4" s="175"/>
      <c r="CPJ4" s="175"/>
      <c r="CPK4" s="175"/>
      <c r="CPL4" s="175"/>
      <c r="CPM4" s="175"/>
      <c r="CPN4" s="175"/>
      <c r="CPO4" s="175"/>
      <c r="CPP4" s="175"/>
      <c r="CPQ4" s="175"/>
      <c r="CPR4" s="175"/>
      <c r="CPS4" s="175"/>
      <c r="CPT4" s="175"/>
      <c r="CPU4" s="175"/>
      <c r="CPV4" s="175"/>
      <c r="CPW4" s="175"/>
      <c r="CPX4" s="175"/>
      <c r="CPY4" s="175"/>
      <c r="CPZ4" s="175"/>
      <c r="CQA4" s="175"/>
      <c r="CQB4" s="175"/>
      <c r="CQC4" s="175"/>
      <c r="CQD4" s="175"/>
      <c r="CQE4" s="175"/>
      <c r="CQF4" s="175"/>
      <c r="CQG4" s="175"/>
      <c r="CQH4" s="175"/>
      <c r="CQI4" s="175"/>
      <c r="CQJ4" s="175"/>
      <c r="CQK4" s="175"/>
      <c r="CQL4" s="175"/>
      <c r="CQM4" s="175"/>
      <c r="CQN4" s="175"/>
      <c r="CQO4" s="175"/>
      <c r="CQP4" s="175"/>
      <c r="CQQ4" s="175"/>
      <c r="CQR4" s="175"/>
      <c r="CQS4" s="175"/>
      <c r="CQT4" s="175"/>
      <c r="CQU4" s="175"/>
      <c r="CQV4" s="175"/>
      <c r="CQW4" s="175"/>
      <c r="CQX4" s="175"/>
      <c r="CQY4" s="175"/>
      <c r="CQZ4" s="175"/>
      <c r="CRA4" s="175"/>
      <c r="CRB4" s="175"/>
      <c r="CRC4" s="175"/>
      <c r="CRD4" s="175"/>
      <c r="CRE4" s="175"/>
      <c r="CRF4" s="175"/>
      <c r="CRG4" s="175"/>
      <c r="CRH4" s="175"/>
      <c r="CRI4" s="175"/>
      <c r="CRJ4" s="175"/>
      <c r="CRK4" s="175"/>
      <c r="CRL4" s="175"/>
      <c r="CRM4" s="175"/>
      <c r="CRN4" s="175"/>
      <c r="CRO4" s="175"/>
      <c r="CRP4" s="175"/>
      <c r="CRQ4" s="175"/>
      <c r="CRR4" s="175"/>
      <c r="CRS4" s="175"/>
      <c r="CRT4" s="175"/>
      <c r="CRU4" s="175"/>
      <c r="CRV4" s="175"/>
      <c r="CRW4" s="175"/>
      <c r="CRX4" s="175"/>
      <c r="CRY4" s="175"/>
      <c r="CRZ4" s="175"/>
      <c r="CSA4" s="175"/>
      <c r="CSB4" s="175"/>
      <c r="CSC4" s="175"/>
      <c r="CSD4" s="175"/>
      <c r="CSE4" s="175"/>
      <c r="CSF4" s="175"/>
      <c r="CSG4" s="175"/>
      <c r="CSH4" s="175"/>
      <c r="CSI4" s="175"/>
      <c r="CSJ4" s="175"/>
      <c r="CSK4" s="175"/>
      <c r="CSL4" s="175"/>
      <c r="CSM4" s="175"/>
      <c r="CSN4" s="175"/>
      <c r="CSO4" s="175"/>
      <c r="CSP4" s="175"/>
      <c r="CSQ4" s="175"/>
      <c r="CSR4" s="175"/>
      <c r="CSS4" s="175"/>
      <c r="CST4" s="175"/>
      <c r="CSU4" s="175"/>
      <c r="CSV4" s="175"/>
      <c r="CSW4" s="175"/>
      <c r="CSX4" s="175"/>
      <c r="CSY4" s="175"/>
      <c r="CSZ4" s="175"/>
      <c r="CTA4" s="175"/>
      <c r="CTB4" s="175"/>
      <c r="CTC4" s="175"/>
      <c r="CTD4" s="175"/>
      <c r="CTE4" s="175"/>
      <c r="CTF4" s="175"/>
      <c r="CTG4" s="175"/>
      <c r="CTH4" s="175"/>
      <c r="CTI4" s="175"/>
      <c r="CTJ4" s="175"/>
      <c r="CTK4" s="175"/>
      <c r="CTL4" s="175"/>
      <c r="CTM4" s="175"/>
      <c r="CTN4" s="175"/>
      <c r="CTO4" s="175"/>
      <c r="CTP4" s="175"/>
      <c r="CTQ4" s="175"/>
      <c r="CTR4" s="175"/>
      <c r="CTS4" s="175"/>
      <c r="CTT4" s="175"/>
      <c r="CTU4" s="175"/>
      <c r="CTV4" s="175"/>
      <c r="CTW4" s="175"/>
      <c r="CTX4" s="175"/>
      <c r="CTY4" s="175"/>
      <c r="CTZ4" s="175"/>
      <c r="CUA4" s="175"/>
      <c r="CUB4" s="175"/>
      <c r="CUC4" s="175"/>
      <c r="CUD4" s="175"/>
      <c r="CUE4" s="175"/>
      <c r="CUF4" s="175"/>
      <c r="CUG4" s="175"/>
      <c r="CUH4" s="175"/>
      <c r="CUI4" s="175"/>
      <c r="CUJ4" s="175"/>
      <c r="CUK4" s="175"/>
      <c r="CUL4" s="175"/>
      <c r="CUM4" s="175"/>
      <c r="CUN4" s="175"/>
      <c r="CUO4" s="175"/>
      <c r="CUP4" s="175"/>
      <c r="CUQ4" s="175"/>
      <c r="CUR4" s="175"/>
      <c r="CUS4" s="175"/>
      <c r="CUT4" s="175"/>
      <c r="CUU4" s="175"/>
      <c r="CUV4" s="175"/>
      <c r="CUW4" s="175"/>
      <c r="CUX4" s="175"/>
      <c r="CUY4" s="175"/>
      <c r="CUZ4" s="175"/>
      <c r="CVA4" s="175"/>
      <c r="CVB4" s="175"/>
      <c r="CVC4" s="175"/>
      <c r="CVD4" s="175"/>
      <c r="CVE4" s="175"/>
      <c r="CVF4" s="175"/>
      <c r="CVG4" s="175"/>
      <c r="CVH4" s="175"/>
      <c r="CVI4" s="175"/>
      <c r="CVJ4" s="175"/>
      <c r="CVK4" s="175"/>
      <c r="CVL4" s="175"/>
      <c r="CVM4" s="175"/>
      <c r="CVN4" s="175"/>
      <c r="CVO4" s="175"/>
      <c r="CVP4" s="175"/>
      <c r="CVQ4" s="175"/>
      <c r="CVR4" s="175"/>
      <c r="CVS4" s="175"/>
      <c r="CVT4" s="175"/>
      <c r="CVU4" s="175"/>
      <c r="CVV4" s="175"/>
      <c r="CVW4" s="175"/>
      <c r="CVX4" s="175"/>
      <c r="CVY4" s="175"/>
      <c r="CVZ4" s="175"/>
      <c r="CWA4" s="175"/>
      <c r="CWB4" s="175"/>
      <c r="CWC4" s="175"/>
      <c r="CWD4" s="175"/>
      <c r="CWE4" s="175"/>
      <c r="CWF4" s="175"/>
      <c r="CWG4" s="175"/>
      <c r="CWH4" s="175"/>
      <c r="CWI4" s="175"/>
      <c r="CWJ4" s="175"/>
      <c r="CWK4" s="175"/>
      <c r="CWL4" s="175"/>
      <c r="CWM4" s="175"/>
      <c r="CWN4" s="175"/>
      <c r="CWO4" s="175"/>
      <c r="CWP4" s="175"/>
      <c r="CWQ4" s="175"/>
      <c r="CWR4" s="175"/>
      <c r="CWS4" s="175"/>
      <c r="CWT4" s="175"/>
      <c r="CWU4" s="175"/>
      <c r="CWV4" s="175"/>
      <c r="CWW4" s="175"/>
      <c r="CWX4" s="175"/>
      <c r="CWY4" s="175"/>
      <c r="CWZ4" s="175"/>
      <c r="CXA4" s="175"/>
      <c r="CXB4" s="175"/>
      <c r="CXC4" s="175"/>
      <c r="CXD4" s="175"/>
      <c r="CXE4" s="175"/>
      <c r="CXF4" s="175"/>
      <c r="CXG4" s="175"/>
      <c r="CXH4" s="175"/>
      <c r="CXI4" s="175"/>
      <c r="CXJ4" s="175"/>
      <c r="CXK4" s="175"/>
      <c r="CXL4" s="175"/>
      <c r="CXM4" s="175"/>
      <c r="CXN4" s="175"/>
      <c r="CXO4" s="175"/>
      <c r="CXP4" s="175"/>
      <c r="CXQ4" s="175"/>
      <c r="CXR4" s="175"/>
      <c r="CXS4" s="175"/>
      <c r="CXT4" s="175"/>
      <c r="CXU4" s="175"/>
      <c r="CXV4" s="175"/>
      <c r="CXW4" s="175"/>
      <c r="CXX4" s="175"/>
      <c r="CXY4" s="175"/>
      <c r="CXZ4" s="175"/>
      <c r="CYA4" s="175"/>
      <c r="CYB4" s="175"/>
      <c r="CYC4" s="175"/>
      <c r="CYD4" s="175"/>
      <c r="CYE4" s="175"/>
      <c r="CYF4" s="175"/>
      <c r="CYG4" s="175"/>
      <c r="CYH4" s="175"/>
      <c r="CYI4" s="175"/>
      <c r="CYJ4" s="175"/>
      <c r="CYK4" s="175"/>
      <c r="CYL4" s="175"/>
      <c r="CYM4" s="175"/>
      <c r="CYN4" s="175"/>
      <c r="CYO4" s="175"/>
      <c r="CYP4" s="175"/>
      <c r="CYQ4" s="175"/>
      <c r="CYR4" s="175"/>
      <c r="CYS4" s="175"/>
      <c r="CYT4" s="175"/>
      <c r="CYU4" s="175"/>
      <c r="CYV4" s="175"/>
      <c r="CYW4" s="175"/>
      <c r="CYX4" s="175"/>
      <c r="CYY4" s="175"/>
      <c r="CYZ4" s="175"/>
      <c r="CZA4" s="175"/>
      <c r="CZB4" s="175"/>
      <c r="CZC4" s="175"/>
      <c r="CZD4" s="175"/>
      <c r="CZE4" s="175"/>
      <c r="CZF4" s="175"/>
      <c r="CZG4" s="175"/>
      <c r="CZH4" s="175"/>
      <c r="CZI4" s="175"/>
      <c r="CZJ4" s="175"/>
      <c r="CZK4" s="175"/>
      <c r="CZL4" s="175"/>
      <c r="CZM4" s="175"/>
      <c r="CZN4" s="175"/>
      <c r="CZO4" s="175"/>
      <c r="CZP4" s="175"/>
      <c r="CZQ4" s="175"/>
      <c r="CZR4" s="175"/>
      <c r="CZS4" s="175"/>
      <c r="CZT4" s="175"/>
      <c r="CZU4" s="175"/>
      <c r="CZV4" s="175"/>
      <c r="CZW4" s="175"/>
      <c r="CZX4" s="175"/>
      <c r="CZY4" s="175"/>
      <c r="CZZ4" s="175"/>
      <c r="DAA4" s="175"/>
      <c r="DAB4" s="175"/>
      <c r="DAC4" s="175"/>
      <c r="DAD4" s="175"/>
      <c r="DAE4" s="175"/>
      <c r="DAF4" s="175"/>
      <c r="DAG4" s="175"/>
      <c r="DAH4" s="175"/>
      <c r="DAI4" s="175"/>
      <c r="DAJ4" s="175"/>
      <c r="DAK4" s="175"/>
      <c r="DAL4" s="175"/>
      <c r="DAM4" s="175"/>
      <c r="DAN4" s="175"/>
      <c r="DAO4" s="175"/>
      <c r="DAP4" s="175"/>
      <c r="DAQ4" s="175"/>
      <c r="DAR4" s="175"/>
      <c r="DAS4" s="175"/>
      <c r="DAT4" s="175"/>
      <c r="DAU4" s="175"/>
      <c r="DAV4" s="175"/>
      <c r="DAW4" s="175"/>
      <c r="DAX4" s="175"/>
      <c r="DAY4" s="175"/>
      <c r="DAZ4" s="175"/>
      <c r="DBA4" s="175"/>
      <c r="DBB4" s="175"/>
      <c r="DBC4" s="175"/>
      <c r="DBD4" s="175"/>
      <c r="DBE4" s="175"/>
      <c r="DBF4" s="175"/>
      <c r="DBG4" s="175"/>
      <c r="DBH4" s="175"/>
      <c r="DBI4" s="175"/>
      <c r="DBJ4" s="175"/>
      <c r="DBK4" s="175"/>
      <c r="DBL4" s="175"/>
      <c r="DBM4" s="175"/>
      <c r="DBN4" s="175"/>
      <c r="DBO4" s="175"/>
      <c r="DBP4" s="175"/>
      <c r="DBQ4" s="175"/>
      <c r="DBR4" s="175"/>
      <c r="DBS4" s="175"/>
      <c r="DBT4" s="175"/>
      <c r="DBU4" s="175"/>
      <c r="DBV4" s="175"/>
      <c r="DBW4" s="175"/>
      <c r="DBX4" s="175"/>
      <c r="DBY4" s="175"/>
      <c r="DBZ4" s="175"/>
      <c r="DCA4" s="175"/>
      <c r="DCB4" s="175"/>
      <c r="DCC4" s="175"/>
      <c r="DCD4" s="175"/>
      <c r="DCE4" s="175"/>
      <c r="DCF4" s="175"/>
      <c r="DCG4" s="175"/>
      <c r="DCH4" s="175"/>
      <c r="DCI4" s="175"/>
      <c r="DCJ4" s="175"/>
      <c r="DCK4" s="175"/>
      <c r="DCL4" s="175"/>
      <c r="DCM4" s="175"/>
      <c r="DCN4" s="175"/>
      <c r="DCO4" s="175"/>
      <c r="DCP4" s="175"/>
      <c r="DCQ4" s="175"/>
      <c r="DCR4" s="175"/>
      <c r="DCS4" s="175"/>
      <c r="DCT4" s="175"/>
      <c r="DCU4" s="175"/>
      <c r="DCV4" s="175"/>
      <c r="DCW4" s="175"/>
      <c r="DCX4" s="175"/>
      <c r="DCY4" s="175"/>
      <c r="DCZ4" s="175"/>
      <c r="DDA4" s="175"/>
      <c r="DDB4" s="175"/>
      <c r="DDC4" s="175"/>
      <c r="DDD4" s="175"/>
      <c r="DDE4" s="175"/>
      <c r="DDF4" s="175"/>
      <c r="DDG4" s="175"/>
      <c r="DDH4" s="175"/>
      <c r="DDI4" s="175"/>
      <c r="DDJ4" s="175"/>
      <c r="DDK4" s="175"/>
      <c r="DDL4" s="175"/>
      <c r="DDM4" s="175"/>
      <c r="DDN4" s="175"/>
      <c r="DDO4" s="175"/>
      <c r="DDP4" s="175"/>
      <c r="DDQ4" s="175"/>
      <c r="DDR4" s="175"/>
      <c r="DDS4" s="175"/>
      <c r="DDT4" s="175"/>
      <c r="DDU4" s="175"/>
      <c r="DDV4" s="175"/>
      <c r="DDW4" s="175"/>
      <c r="DDX4" s="175"/>
      <c r="DDY4" s="175"/>
      <c r="DDZ4" s="175"/>
      <c r="DEA4" s="175"/>
      <c r="DEB4" s="175"/>
      <c r="DEC4" s="175"/>
      <c r="DED4" s="175"/>
      <c r="DEE4" s="175"/>
      <c r="DEF4" s="175"/>
      <c r="DEG4" s="175"/>
      <c r="DEH4" s="175"/>
      <c r="DEI4" s="175"/>
      <c r="DEJ4" s="175"/>
      <c r="DEK4" s="175"/>
      <c r="DEL4" s="175"/>
      <c r="DEM4" s="175"/>
      <c r="DEN4" s="175"/>
      <c r="DEO4" s="175"/>
      <c r="DEP4" s="175"/>
      <c r="DEQ4" s="175"/>
      <c r="DER4" s="175"/>
      <c r="DES4" s="175"/>
      <c r="DET4" s="175"/>
      <c r="DEU4" s="175"/>
      <c r="DEV4" s="175"/>
      <c r="DEW4" s="175"/>
      <c r="DEX4" s="175"/>
      <c r="DEY4" s="175"/>
      <c r="DEZ4" s="175"/>
      <c r="DFA4" s="175"/>
      <c r="DFB4" s="175"/>
      <c r="DFC4" s="175"/>
      <c r="DFD4" s="175"/>
      <c r="DFE4" s="175"/>
      <c r="DFF4" s="175"/>
      <c r="DFG4" s="175"/>
      <c r="DFH4" s="175"/>
      <c r="DFI4" s="175"/>
      <c r="DFJ4" s="175"/>
      <c r="DFK4" s="175"/>
      <c r="DFL4" s="175"/>
      <c r="DFM4" s="175"/>
      <c r="DFN4" s="175"/>
      <c r="DFO4" s="175"/>
      <c r="DFP4" s="175"/>
      <c r="DFQ4" s="175"/>
      <c r="DFR4" s="175"/>
      <c r="DFS4" s="175"/>
      <c r="DFT4" s="175"/>
      <c r="DFU4" s="175"/>
      <c r="DFV4" s="175"/>
      <c r="DFW4" s="175"/>
      <c r="DFX4" s="175"/>
      <c r="DFY4" s="175"/>
      <c r="DFZ4" s="175"/>
      <c r="DGA4" s="175"/>
      <c r="DGB4" s="175"/>
      <c r="DGC4" s="175"/>
      <c r="DGD4" s="175"/>
      <c r="DGE4" s="175"/>
      <c r="DGF4" s="175"/>
      <c r="DGG4" s="175"/>
      <c r="DGH4" s="175"/>
      <c r="DGI4" s="175"/>
      <c r="DGJ4" s="175"/>
      <c r="DGK4" s="175"/>
      <c r="DGL4" s="175"/>
      <c r="DGM4" s="175"/>
      <c r="DGN4" s="175"/>
      <c r="DGO4" s="175"/>
      <c r="DGP4" s="175"/>
      <c r="DGQ4" s="175"/>
      <c r="DGR4" s="175"/>
      <c r="DGS4" s="175"/>
      <c r="DGT4" s="175"/>
      <c r="DGU4" s="175"/>
      <c r="DGV4" s="175"/>
      <c r="DGW4" s="175"/>
      <c r="DGX4" s="175"/>
      <c r="DGY4" s="175"/>
      <c r="DGZ4" s="175"/>
      <c r="DHA4" s="175"/>
      <c r="DHB4" s="175"/>
      <c r="DHC4" s="175"/>
      <c r="DHD4" s="175"/>
      <c r="DHE4" s="175"/>
      <c r="DHF4" s="175"/>
      <c r="DHG4" s="175"/>
      <c r="DHH4" s="175"/>
      <c r="DHI4" s="175"/>
      <c r="DHJ4" s="175"/>
      <c r="DHK4" s="175"/>
      <c r="DHL4" s="175"/>
      <c r="DHM4" s="175"/>
      <c r="DHN4" s="175"/>
      <c r="DHO4" s="175"/>
      <c r="DHP4" s="175"/>
      <c r="DHQ4" s="175"/>
      <c r="DHR4" s="175"/>
      <c r="DHS4" s="175"/>
      <c r="DHT4" s="175"/>
      <c r="DHU4" s="175"/>
      <c r="DHV4" s="175"/>
      <c r="DHW4" s="175"/>
      <c r="DHX4" s="175"/>
      <c r="DHY4" s="175"/>
      <c r="DHZ4" s="175"/>
      <c r="DIA4" s="175"/>
      <c r="DIB4" s="175"/>
      <c r="DIC4" s="175"/>
      <c r="DID4" s="175"/>
      <c r="DIE4" s="175"/>
      <c r="DIF4" s="175"/>
      <c r="DIG4" s="175"/>
      <c r="DIH4" s="175"/>
      <c r="DII4" s="175"/>
      <c r="DIJ4" s="175"/>
      <c r="DIK4" s="175"/>
      <c r="DIL4" s="175"/>
      <c r="DIM4" s="175"/>
      <c r="DIN4" s="175"/>
      <c r="DIO4" s="175"/>
      <c r="DIP4" s="175"/>
      <c r="DIQ4" s="175"/>
      <c r="DIR4" s="175"/>
      <c r="DIS4" s="175"/>
      <c r="DIT4" s="175"/>
      <c r="DIU4" s="175"/>
      <c r="DIV4" s="175"/>
      <c r="DIW4" s="175"/>
      <c r="DIX4" s="175"/>
      <c r="DIY4" s="175"/>
      <c r="DIZ4" s="175"/>
      <c r="DJA4" s="175"/>
      <c r="DJB4" s="175"/>
      <c r="DJC4" s="175"/>
      <c r="DJD4" s="175"/>
      <c r="DJE4" s="175"/>
      <c r="DJF4" s="175"/>
      <c r="DJG4" s="175"/>
      <c r="DJH4" s="175"/>
      <c r="DJI4" s="175"/>
      <c r="DJJ4" s="175"/>
      <c r="DJK4" s="175"/>
      <c r="DJL4" s="175"/>
      <c r="DJM4" s="175"/>
      <c r="DJN4" s="175"/>
      <c r="DJO4" s="175"/>
      <c r="DJP4" s="175"/>
      <c r="DJQ4" s="175"/>
      <c r="DJR4" s="175"/>
      <c r="DJS4" s="175"/>
      <c r="DJT4" s="175"/>
      <c r="DJU4" s="175"/>
      <c r="DJV4" s="175"/>
      <c r="DJW4" s="175"/>
      <c r="DJX4" s="175"/>
      <c r="DJY4" s="175"/>
      <c r="DJZ4" s="175"/>
      <c r="DKA4" s="175"/>
      <c r="DKB4" s="175"/>
      <c r="DKC4" s="175"/>
      <c r="DKD4" s="175"/>
      <c r="DKE4" s="175"/>
      <c r="DKF4" s="175"/>
      <c r="DKG4" s="175"/>
      <c r="DKH4" s="175"/>
      <c r="DKI4" s="175"/>
      <c r="DKJ4" s="175"/>
      <c r="DKK4" s="175"/>
      <c r="DKL4" s="175"/>
      <c r="DKM4" s="175"/>
      <c r="DKN4" s="175"/>
      <c r="DKO4" s="175"/>
      <c r="DKP4" s="175"/>
      <c r="DKQ4" s="175"/>
      <c r="DKR4" s="175"/>
      <c r="DKS4" s="175"/>
      <c r="DKT4" s="175"/>
      <c r="DKU4" s="175"/>
      <c r="DKV4" s="175"/>
      <c r="DKW4" s="175"/>
      <c r="DKX4" s="175"/>
      <c r="DKY4" s="175"/>
      <c r="DKZ4" s="175"/>
      <c r="DLA4" s="175"/>
      <c r="DLB4" s="175"/>
      <c r="DLC4" s="175"/>
      <c r="DLD4" s="175"/>
      <c r="DLE4" s="175"/>
      <c r="DLF4" s="175"/>
      <c r="DLG4" s="175"/>
      <c r="DLH4" s="175"/>
      <c r="DLI4" s="175"/>
      <c r="DLJ4" s="175"/>
      <c r="DLK4" s="175"/>
      <c r="DLL4" s="175"/>
      <c r="DLM4" s="175"/>
      <c r="DLN4" s="175"/>
      <c r="DLO4" s="175"/>
      <c r="DLP4" s="175"/>
      <c r="DLQ4" s="175"/>
      <c r="DLR4" s="175"/>
      <c r="DLS4" s="175"/>
      <c r="DLT4" s="175"/>
      <c r="DLU4" s="175"/>
      <c r="DLV4" s="175"/>
      <c r="DLW4" s="175"/>
      <c r="DLX4" s="175"/>
      <c r="DLY4" s="175"/>
      <c r="DLZ4" s="175"/>
      <c r="DMA4" s="175"/>
      <c r="DMB4" s="175"/>
      <c r="DMC4" s="175"/>
      <c r="DMD4" s="175"/>
      <c r="DME4" s="175"/>
      <c r="DMF4" s="175"/>
      <c r="DMG4" s="175"/>
      <c r="DMH4" s="175"/>
      <c r="DMI4" s="175"/>
      <c r="DMJ4" s="175"/>
      <c r="DMK4" s="175"/>
      <c r="DML4" s="175"/>
      <c r="DMM4" s="175"/>
      <c r="DMN4" s="175"/>
      <c r="DMO4" s="175"/>
      <c r="DMP4" s="175"/>
      <c r="DMQ4" s="175"/>
      <c r="DMR4" s="175"/>
      <c r="DMS4" s="175"/>
      <c r="DMT4" s="175"/>
      <c r="DMU4" s="175"/>
      <c r="DMV4" s="175"/>
      <c r="DMW4" s="175"/>
      <c r="DMX4" s="175"/>
      <c r="DMY4" s="175"/>
      <c r="DMZ4" s="175"/>
      <c r="DNA4" s="175"/>
      <c r="DNB4" s="175"/>
      <c r="DNC4" s="175"/>
      <c r="DND4" s="175"/>
      <c r="DNE4" s="175"/>
      <c r="DNF4" s="175"/>
      <c r="DNG4" s="175"/>
      <c r="DNH4" s="175"/>
      <c r="DNI4" s="175"/>
      <c r="DNJ4" s="175"/>
      <c r="DNK4" s="175"/>
      <c r="DNL4" s="175"/>
      <c r="DNM4" s="175"/>
      <c r="DNN4" s="175"/>
      <c r="DNO4" s="175"/>
      <c r="DNP4" s="175"/>
      <c r="DNQ4" s="175"/>
      <c r="DNR4" s="175"/>
      <c r="DNS4" s="175"/>
      <c r="DNT4" s="175"/>
      <c r="DNU4" s="175"/>
      <c r="DNV4" s="175"/>
      <c r="DNW4" s="175"/>
      <c r="DNX4" s="175"/>
      <c r="DNY4" s="175"/>
      <c r="DNZ4" s="175"/>
      <c r="DOA4" s="175"/>
      <c r="DOB4" s="175"/>
      <c r="DOC4" s="175"/>
      <c r="DOD4" s="175"/>
      <c r="DOE4" s="175"/>
      <c r="DOF4" s="175"/>
      <c r="DOG4" s="175"/>
      <c r="DOH4" s="175"/>
      <c r="DOI4" s="175"/>
      <c r="DOJ4" s="175"/>
      <c r="DOK4" s="175"/>
      <c r="DOL4" s="175"/>
      <c r="DOM4" s="175"/>
      <c r="DON4" s="175"/>
      <c r="DOO4" s="175"/>
      <c r="DOP4" s="175"/>
      <c r="DOQ4" s="175"/>
      <c r="DOR4" s="175"/>
      <c r="DOS4" s="175"/>
      <c r="DOT4" s="175"/>
      <c r="DOU4" s="175"/>
      <c r="DOV4" s="175"/>
      <c r="DOW4" s="175"/>
      <c r="DOX4" s="175"/>
      <c r="DOY4" s="175"/>
      <c r="DOZ4" s="175"/>
      <c r="DPA4" s="175"/>
      <c r="DPB4" s="175"/>
      <c r="DPC4" s="175"/>
      <c r="DPD4" s="175"/>
      <c r="DPE4" s="175"/>
      <c r="DPF4" s="175"/>
      <c r="DPG4" s="175"/>
      <c r="DPH4" s="175"/>
      <c r="DPI4" s="175"/>
      <c r="DPJ4" s="175"/>
      <c r="DPK4" s="175"/>
      <c r="DPL4" s="175"/>
      <c r="DPM4" s="175"/>
      <c r="DPN4" s="175"/>
      <c r="DPO4" s="175"/>
      <c r="DPP4" s="175"/>
      <c r="DPQ4" s="175"/>
      <c r="DPR4" s="175"/>
      <c r="DPS4" s="175"/>
      <c r="DPT4" s="175"/>
      <c r="DPU4" s="175"/>
      <c r="DPV4" s="175"/>
      <c r="DPW4" s="175"/>
      <c r="DPX4" s="175"/>
      <c r="DPY4" s="175"/>
      <c r="DPZ4" s="175"/>
      <c r="DQA4" s="175"/>
      <c r="DQB4" s="175"/>
      <c r="DQC4" s="175"/>
      <c r="DQD4" s="175"/>
      <c r="DQE4" s="175"/>
      <c r="DQF4" s="175"/>
      <c r="DQG4" s="175"/>
      <c r="DQH4" s="175"/>
      <c r="DQI4" s="175"/>
      <c r="DQJ4" s="175"/>
      <c r="DQK4" s="175"/>
      <c r="DQL4" s="175"/>
      <c r="DQM4" s="175"/>
      <c r="DQN4" s="175"/>
      <c r="DQO4" s="175"/>
      <c r="DQP4" s="175"/>
      <c r="DQQ4" s="175"/>
      <c r="DQR4" s="175"/>
      <c r="DQS4" s="175"/>
      <c r="DQT4" s="175"/>
      <c r="DQU4" s="175"/>
      <c r="DQV4" s="175"/>
      <c r="DQW4" s="175"/>
      <c r="DQX4" s="175"/>
      <c r="DQY4" s="175"/>
      <c r="DQZ4" s="175"/>
      <c r="DRA4" s="175"/>
      <c r="DRB4" s="175"/>
      <c r="DRC4" s="175"/>
      <c r="DRD4" s="175"/>
      <c r="DRE4" s="175"/>
      <c r="DRF4" s="175"/>
      <c r="DRG4" s="175"/>
      <c r="DRH4" s="175"/>
      <c r="DRI4" s="175"/>
      <c r="DRJ4" s="175"/>
      <c r="DRK4" s="175"/>
      <c r="DRL4" s="175"/>
      <c r="DRM4" s="175"/>
      <c r="DRN4" s="175"/>
      <c r="DRO4" s="175"/>
      <c r="DRP4" s="175"/>
      <c r="DRQ4" s="175"/>
      <c r="DRR4" s="175"/>
      <c r="DRS4" s="175"/>
      <c r="DRT4" s="175"/>
      <c r="DRU4" s="175"/>
      <c r="DRV4" s="175"/>
      <c r="DRW4" s="175"/>
      <c r="DRX4" s="175"/>
      <c r="DRY4" s="175"/>
      <c r="DRZ4" s="175"/>
      <c r="DSA4" s="175"/>
      <c r="DSB4" s="175"/>
      <c r="DSC4" s="175"/>
      <c r="DSD4" s="175"/>
      <c r="DSE4" s="175"/>
      <c r="DSF4" s="175"/>
      <c r="DSG4" s="175"/>
      <c r="DSH4" s="175"/>
      <c r="DSI4" s="175"/>
      <c r="DSJ4" s="175"/>
      <c r="DSK4" s="175"/>
      <c r="DSL4" s="175"/>
      <c r="DSM4" s="175"/>
      <c r="DSN4" s="175"/>
      <c r="DSO4" s="175"/>
      <c r="DSP4" s="175"/>
      <c r="DSQ4" s="175"/>
      <c r="DSR4" s="175"/>
      <c r="DSS4" s="175"/>
      <c r="DST4" s="175"/>
      <c r="DSU4" s="175"/>
      <c r="DSV4" s="175"/>
      <c r="DSW4" s="175"/>
      <c r="DSX4" s="175"/>
      <c r="DSY4" s="175"/>
      <c r="DSZ4" s="175"/>
      <c r="DTA4" s="175"/>
      <c r="DTB4" s="175"/>
      <c r="DTC4" s="175"/>
      <c r="DTD4" s="175"/>
      <c r="DTE4" s="175"/>
      <c r="DTF4" s="175"/>
      <c r="DTG4" s="175"/>
      <c r="DTH4" s="175"/>
      <c r="DTI4" s="175"/>
      <c r="DTJ4" s="175"/>
      <c r="DTK4" s="175"/>
      <c r="DTL4" s="175"/>
      <c r="DTM4" s="175"/>
      <c r="DTN4" s="175"/>
      <c r="DTO4" s="175"/>
      <c r="DTP4" s="175"/>
      <c r="DTQ4" s="175"/>
      <c r="DTR4" s="175"/>
      <c r="DTS4" s="175"/>
      <c r="DTT4" s="175"/>
      <c r="DTU4" s="175"/>
      <c r="DTV4" s="175"/>
      <c r="DTW4" s="175"/>
      <c r="DTX4" s="175"/>
      <c r="DTY4" s="175"/>
      <c r="DTZ4" s="175"/>
      <c r="DUA4" s="175"/>
      <c r="DUB4" s="175"/>
      <c r="DUC4" s="175"/>
      <c r="DUD4" s="175"/>
      <c r="DUE4" s="175"/>
      <c r="DUF4" s="175"/>
      <c r="DUG4" s="175"/>
      <c r="DUH4" s="175"/>
      <c r="DUI4" s="175"/>
      <c r="DUJ4" s="175"/>
      <c r="DUK4" s="175"/>
      <c r="DUL4" s="175"/>
      <c r="DUM4" s="175"/>
      <c r="DUN4" s="175"/>
      <c r="DUO4" s="175"/>
      <c r="DUP4" s="175"/>
      <c r="DUQ4" s="175"/>
      <c r="DUR4" s="175"/>
      <c r="DUS4" s="175"/>
      <c r="DUT4" s="175"/>
      <c r="DUU4" s="175"/>
      <c r="DUV4" s="175"/>
      <c r="DUW4" s="175"/>
      <c r="DUX4" s="175"/>
      <c r="DUY4" s="175"/>
      <c r="DUZ4" s="175"/>
      <c r="DVA4" s="175"/>
      <c r="DVB4" s="175"/>
      <c r="DVC4" s="175"/>
      <c r="DVD4" s="175"/>
      <c r="DVE4" s="175"/>
      <c r="DVF4" s="175"/>
      <c r="DVG4" s="175"/>
      <c r="DVH4" s="175"/>
      <c r="DVI4" s="175"/>
      <c r="DVJ4" s="175"/>
      <c r="DVK4" s="175"/>
      <c r="DVL4" s="175"/>
      <c r="DVM4" s="175"/>
      <c r="DVN4" s="175"/>
      <c r="DVO4" s="175"/>
      <c r="DVP4" s="175"/>
      <c r="DVQ4" s="175"/>
      <c r="DVR4" s="175"/>
      <c r="DVS4" s="175"/>
      <c r="DVT4" s="175"/>
      <c r="DVU4" s="175"/>
      <c r="DVV4" s="175"/>
      <c r="DVW4" s="175"/>
      <c r="DVX4" s="175"/>
      <c r="DVY4" s="175"/>
      <c r="DVZ4" s="175"/>
      <c r="DWA4" s="175"/>
      <c r="DWB4" s="175"/>
      <c r="DWC4" s="175"/>
      <c r="DWD4" s="175"/>
      <c r="DWE4" s="175"/>
      <c r="DWF4" s="175"/>
      <c r="DWG4" s="175"/>
      <c r="DWH4" s="175"/>
      <c r="DWI4" s="175"/>
      <c r="DWJ4" s="175"/>
      <c r="DWK4" s="175"/>
      <c r="DWL4" s="175"/>
      <c r="DWM4" s="175"/>
      <c r="DWN4" s="175"/>
      <c r="DWO4" s="175"/>
      <c r="DWP4" s="175"/>
      <c r="DWQ4" s="175"/>
      <c r="DWR4" s="175"/>
      <c r="DWS4" s="175"/>
      <c r="DWT4" s="175"/>
      <c r="DWU4" s="175"/>
      <c r="DWV4" s="175"/>
      <c r="DWW4" s="175"/>
      <c r="DWX4" s="175"/>
      <c r="DWY4" s="175"/>
      <c r="DWZ4" s="175"/>
      <c r="DXA4" s="175"/>
      <c r="DXB4" s="175"/>
      <c r="DXC4" s="175"/>
      <c r="DXD4" s="175"/>
      <c r="DXE4" s="175"/>
      <c r="DXF4" s="175"/>
      <c r="DXG4" s="175"/>
      <c r="DXH4" s="175"/>
      <c r="DXI4" s="175"/>
      <c r="DXJ4" s="175"/>
      <c r="DXK4" s="175"/>
      <c r="DXL4" s="175"/>
      <c r="DXM4" s="175"/>
      <c r="DXN4" s="175"/>
      <c r="DXO4" s="175"/>
      <c r="DXP4" s="175"/>
      <c r="DXQ4" s="175"/>
      <c r="DXR4" s="175"/>
      <c r="DXS4" s="175"/>
      <c r="DXT4" s="175"/>
      <c r="DXU4" s="175"/>
      <c r="DXV4" s="175"/>
      <c r="DXW4" s="175"/>
      <c r="DXX4" s="175"/>
      <c r="DXY4" s="175"/>
      <c r="DXZ4" s="175"/>
      <c r="DYA4" s="175"/>
      <c r="DYB4" s="175"/>
      <c r="DYC4" s="175"/>
      <c r="DYD4" s="175"/>
      <c r="DYE4" s="175"/>
      <c r="DYF4" s="175"/>
      <c r="DYG4" s="175"/>
      <c r="DYH4" s="175"/>
      <c r="DYI4" s="175"/>
      <c r="DYJ4" s="175"/>
      <c r="DYK4" s="175"/>
      <c r="DYL4" s="175"/>
      <c r="DYM4" s="175"/>
      <c r="DYN4" s="175"/>
      <c r="DYO4" s="175"/>
      <c r="DYP4" s="175"/>
      <c r="DYQ4" s="175"/>
      <c r="DYR4" s="175"/>
      <c r="DYS4" s="175"/>
      <c r="DYT4" s="175"/>
      <c r="DYU4" s="175"/>
      <c r="DYV4" s="175"/>
      <c r="DYW4" s="175"/>
      <c r="DYX4" s="175"/>
      <c r="DYY4" s="175"/>
      <c r="DYZ4" s="175"/>
      <c r="DZA4" s="175"/>
      <c r="DZB4" s="175"/>
      <c r="DZC4" s="175"/>
      <c r="DZD4" s="175"/>
      <c r="DZE4" s="175"/>
      <c r="DZF4" s="175"/>
      <c r="DZG4" s="175"/>
      <c r="DZH4" s="175"/>
      <c r="DZI4" s="175"/>
      <c r="DZJ4" s="175"/>
      <c r="DZK4" s="175"/>
      <c r="DZL4" s="175"/>
      <c r="DZM4" s="175"/>
      <c r="DZN4" s="175"/>
      <c r="DZO4" s="175"/>
      <c r="DZP4" s="175"/>
      <c r="DZQ4" s="175"/>
      <c r="DZR4" s="175"/>
      <c r="DZS4" s="175"/>
      <c r="DZT4" s="175"/>
      <c r="DZU4" s="175"/>
      <c r="DZV4" s="175"/>
      <c r="DZW4" s="175"/>
      <c r="DZX4" s="175"/>
      <c r="DZY4" s="175"/>
      <c r="DZZ4" s="175"/>
      <c r="EAA4" s="175"/>
      <c r="EAB4" s="175"/>
      <c r="EAC4" s="175"/>
      <c r="EAD4" s="175"/>
      <c r="EAE4" s="175"/>
      <c r="EAF4" s="175"/>
      <c r="EAG4" s="175"/>
      <c r="EAH4" s="175"/>
      <c r="EAI4" s="175"/>
      <c r="EAJ4" s="175"/>
      <c r="EAK4" s="175"/>
      <c r="EAL4" s="175"/>
      <c r="EAM4" s="175"/>
      <c r="EAN4" s="175"/>
      <c r="EAO4" s="175"/>
      <c r="EAP4" s="175"/>
      <c r="EAQ4" s="175"/>
      <c r="EAR4" s="175"/>
      <c r="EAS4" s="175"/>
      <c r="EAT4" s="175"/>
      <c r="EAU4" s="175"/>
      <c r="EAV4" s="175"/>
      <c r="EAW4" s="175"/>
      <c r="EAX4" s="175"/>
      <c r="EAY4" s="175"/>
      <c r="EAZ4" s="175"/>
      <c r="EBA4" s="175"/>
      <c r="EBB4" s="175"/>
      <c r="EBC4" s="175"/>
      <c r="EBD4" s="175"/>
      <c r="EBE4" s="175"/>
      <c r="EBF4" s="175"/>
      <c r="EBG4" s="175"/>
      <c r="EBH4" s="175"/>
      <c r="EBI4" s="175"/>
      <c r="EBJ4" s="175"/>
      <c r="EBK4" s="175"/>
      <c r="EBL4" s="175"/>
      <c r="EBM4" s="175"/>
      <c r="EBN4" s="175"/>
      <c r="EBO4" s="175"/>
      <c r="EBP4" s="175"/>
      <c r="EBQ4" s="175"/>
      <c r="EBR4" s="175"/>
      <c r="EBS4" s="175"/>
      <c r="EBT4" s="175"/>
      <c r="EBU4" s="175"/>
      <c r="EBV4" s="175"/>
      <c r="EBW4" s="175"/>
      <c r="EBX4" s="175"/>
      <c r="EBY4" s="175"/>
      <c r="EBZ4" s="175"/>
      <c r="ECA4" s="175"/>
      <c r="ECB4" s="175"/>
      <c r="ECC4" s="175"/>
      <c r="ECD4" s="175"/>
      <c r="ECE4" s="175"/>
      <c r="ECF4" s="175"/>
      <c r="ECG4" s="175"/>
      <c r="ECH4" s="175"/>
      <c r="ECI4" s="175"/>
      <c r="ECJ4" s="175"/>
      <c r="ECK4" s="175"/>
      <c r="ECL4" s="175"/>
      <c r="ECM4" s="175"/>
      <c r="ECN4" s="175"/>
      <c r="ECO4" s="175"/>
      <c r="ECP4" s="175"/>
      <c r="ECQ4" s="175"/>
      <c r="ECR4" s="175"/>
      <c r="ECS4" s="175"/>
      <c r="ECT4" s="175"/>
      <c r="ECU4" s="175"/>
      <c r="ECV4" s="175"/>
      <c r="ECW4" s="175"/>
      <c r="ECX4" s="175"/>
      <c r="ECY4" s="175"/>
      <c r="ECZ4" s="175"/>
      <c r="EDA4" s="175"/>
      <c r="EDB4" s="175"/>
      <c r="EDC4" s="175"/>
      <c r="EDD4" s="175"/>
      <c r="EDE4" s="175"/>
      <c r="EDF4" s="175"/>
      <c r="EDG4" s="175"/>
      <c r="EDH4" s="175"/>
      <c r="EDI4" s="175"/>
      <c r="EDJ4" s="175"/>
      <c r="EDK4" s="175"/>
      <c r="EDL4" s="175"/>
      <c r="EDM4" s="175"/>
      <c r="EDN4" s="175"/>
      <c r="EDO4" s="175"/>
      <c r="EDP4" s="175"/>
      <c r="EDQ4" s="175"/>
      <c r="EDR4" s="175"/>
      <c r="EDS4" s="175"/>
      <c r="EDT4" s="175"/>
      <c r="EDU4" s="175"/>
      <c r="EDV4" s="175"/>
      <c r="EDW4" s="175"/>
      <c r="EDX4" s="175"/>
      <c r="EDY4" s="175"/>
      <c r="EDZ4" s="175"/>
      <c r="EEA4" s="175"/>
      <c r="EEB4" s="175"/>
      <c r="EEC4" s="175"/>
      <c r="EED4" s="175"/>
      <c r="EEE4" s="175"/>
      <c r="EEF4" s="175"/>
      <c r="EEG4" s="175"/>
      <c r="EEH4" s="175"/>
      <c r="EEI4" s="175"/>
      <c r="EEJ4" s="175"/>
      <c r="EEK4" s="175"/>
      <c r="EEL4" s="175"/>
      <c r="EEM4" s="175"/>
      <c r="EEN4" s="175"/>
      <c r="EEO4" s="175"/>
      <c r="EEP4" s="175"/>
      <c r="EEQ4" s="175"/>
      <c r="EER4" s="175"/>
      <c r="EES4" s="175"/>
      <c r="EET4" s="175"/>
      <c r="EEU4" s="175"/>
      <c r="EEV4" s="175"/>
      <c r="EEW4" s="175"/>
      <c r="EEX4" s="175"/>
      <c r="EEY4" s="175"/>
      <c r="EEZ4" s="175"/>
      <c r="EFA4" s="175"/>
      <c r="EFB4" s="175"/>
      <c r="EFC4" s="175"/>
      <c r="EFD4" s="175"/>
      <c r="EFE4" s="175"/>
      <c r="EFF4" s="175"/>
      <c r="EFG4" s="175"/>
      <c r="EFH4" s="175"/>
      <c r="EFI4" s="175"/>
      <c r="EFJ4" s="175"/>
      <c r="EFK4" s="175"/>
      <c r="EFL4" s="175"/>
      <c r="EFM4" s="175"/>
      <c r="EFN4" s="175"/>
      <c r="EFO4" s="175"/>
      <c r="EFP4" s="175"/>
      <c r="EFQ4" s="175"/>
      <c r="EFR4" s="175"/>
      <c r="EFS4" s="175"/>
      <c r="EFT4" s="175"/>
      <c r="EFU4" s="175"/>
      <c r="EFV4" s="175"/>
      <c r="EFW4" s="175"/>
      <c r="EFX4" s="175"/>
      <c r="EFY4" s="175"/>
      <c r="EFZ4" s="175"/>
      <c r="EGA4" s="175"/>
      <c r="EGB4" s="175"/>
      <c r="EGC4" s="175"/>
      <c r="EGD4" s="175"/>
      <c r="EGE4" s="175"/>
      <c r="EGF4" s="175"/>
      <c r="EGG4" s="175"/>
      <c r="EGH4" s="175"/>
      <c r="EGI4" s="175"/>
      <c r="EGJ4" s="175"/>
      <c r="EGK4" s="175"/>
      <c r="EGL4" s="175"/>
      <c r="EGM4" s="175"/>
      <c r="EGN4" s="175"/>
      <c r="EGO4" s="175"/>
      <c r="EGP4" s="175"/>
      <c r="EGQ4" s="175"/>
      <c r="EGR4" s="175"/>
      <c r="EGS4" s="175"/>
      <c r="EGT4" s="175"/>
      <c r="EGU4" s="175"/>
      <c r="EGV4" s="175"/>
      <c r="EGW4" s="175"/>
      <c r="EGX4" s="175"/>
      <c r="EGY4" s="175"/>
      <c r="EGZ4" s="175"/>
      <c r="EHA4" s="175"/>
      <c r="EHB4" s="175"/>
      <c r="EHC4" s="175"/>
      <c r="EHD4" s="175"/>
      <c r="EHE4" s="175"/>
      <c r="EHF4" s="175"/>
      <c r="EHG4" s="175"/>
      <c r="EHH4" s="175"/>
      <c r="EHI4" s="175"/>
      <c r="EHJ4" s="175"/>
      <c r="EHK4" s="175"/>
      <c r="EHL4" s="175"/>
      <c r="EHM4" s="175"/>
      <c r="EHN4" s="175"/>
      <c r="EHO4" s="175"/>
      <c r="EHP4" s="175"/>
      <c r="EHQ4" s="175"/>
      <c r="EHR4" s="175"/>
      <c r="EHS4" s="175"/>
      <c r="EHT4" s="175"/>
      <c r="EHU4" s="175"/>
      <c r="EHV4" s="175"/>
      <c r="EHW4" s="175"/>
      <c r="EHX4" s="175"/>
      <c r="EHY4" s="175"/>
      <c r="EHZ4" s="175"/>
      <c r="EIA4" s="175"/>
      <c r="EIB4" s="175"/>
      <c r="EIC4" s="175"/>
      <c r="EID4" s="175"/>
      <c r="EIE4" s="175"/>
      <c r="EIF4" s="175"/>
      <c r="EIG4" s="175"/>
      <c r="EIH4" s="175"/>
      <c r="EII4" s="175"/>
      <c r="EIJ4" s="175"/>
      <c r="EIK4" s="175"/>
      <c r="EIL4" s="175"/>
      <c r="EIM4" s="175"/>
      <c r="EIN4" s="175"/>
      <c r="EIO4" s="175"/>
      <c r="EIP4" s="175"/>
      <c r="EIQ4" s="175"/>
      <c r="EIR4" s="175"/>
      <c r="EIS4" s="175"/>
      <c r="EIT4" s="175"/>
      <c r="EIU4" s="175"/>
      <c r="EIV4" s="175"/>
      <c r="EIW4" s="175"/>
      <c r="EIX4" s="175"/>
      <c r="EIY4" s="175"/>
      <c r="EIZ4" s="175"/>
      <c r="EJA4" s="175"/>
      <c r="EJB4" s="175"/>
      <c r="EJC4" s="175"/>
      <c r="EJD4" s="175"/>
      <c r="EJE4" s="175"/>
      <c r="EJF4" s="175"/>
      <c r="EJG4" s="175"/>
      <c r="EJH4" s="175"/>
      <c r="EJI4" s="175"/>
      <c r="EJJ4" s="175"/>
      <c r="EJK4" s="175"/>
      <c r="EJL4" s="175"/>
      <c r="EJM4" s="175"/>
      <c r="EJN4" s="175"/>
      <c r="EJO4" s="175"/>
      <c r="EJP4" s="175"/>
      <c r="EJQ4" s="175"/>
      <c r="EJR4" s="175"/>
      <c r="EJS4" s="175"/>
      <c r="EJT4" s="175"/>
      <c r="EJU4" s="175"/>
      <c r="EJV4" s="175"/>
      <c r="EJW4" s="175"/>
      <c r="EJX4" s="175"/>
      <c r="EJY4" s="175"/>
      <c r="EJZ4" s="175"/>
      <c r="EKA4" s="175"/>
      <c r="EKB4" s="175"/>
      <c r="EKC4" s="175"/>
      <c r="EKD4" s="175"/>
      <c r="EKE4" s="175"/>
      <c r="EKF4" s="175"/>
      <c r="EKG4" s="175"/>
      <c r="EKH4" s="175"/>
      <c r="EKI4" s="175"/>
      <c r="EKJ4" s="175"/>
      <c r="EKK4" s="175"/>
      <c r="EKL4" s="175"/>
      <c r="EKM4" s="175"/>
      <c r="EKN4" s="175"/>
      <c r="EKO4" s="175"/>
      <c r="EKP4" s="175"/>
      <c r="EKQ4" s="175"/>
      <c r="EKR4" s="175"/>
      <c r="EKS4" s="175"/>
      <c r="EKT4" s="175"/>
      <c r="EKU4" s="175"/>
      <c r="EKV4" s="175"/>
      <c r="EKW4" s="175"/>
      <c r="EKX4" s="175"/>
      <c r="EKY4" s="175"/>
      <c r="EKZ4" s="175"/>
      <c r="ELA4" s="175"/>
      <c r="ELB4" s="175"/>
      <c r="ELC4" s="175"/>
      <c r="ELD4" s="175"/>
      <c r="ELE4" s="175"/>
      <c r="ELF4" s="175"/>
      <c r="ELG4" s="175"/>
      <c r="ELH4" s="175"/>
      <c r="ELI4" s="175"/>
      <c r="ELJ4" s="175"/>
      <c r="ELK4" s="175"/>
      <c r="ELL4" s="175"/>
      <c r="ELM4" s="175"/>
      <c r="ELN4" s="175"/>
      <c r="ELO4" s="175"/>
      <c r="ELP4" s="175"/>
      <c r="ELQ4" s="175"/>
      <c r="ELR4" s="175"/>
      <c r="ELS4" s="175"/>
      <c r="ELT4" s="175"/>
      <c r="ELU4" s="175"/>
      <c r="ELV4" s="175"/>
      <c r="ELW4" s="175"/>
      <c r="ELX4" s="175"/>
      <c r="ELY4" s="175"/>
      <c r="ELZ4" s="175"/>
      <c r="EMA4" s="175"/>
      <c r="EMB4" s="175"/>
      <c r="EMC4" s="175"/>
      <c r="EMD4" s="175"/>
      <c r="EME4" s="175"/>
      <c r="EMF4" s="175"/>
      <c r="EMG4" s="175"/>
      <c r="EMH4" s="175"/>
      <c r="EMI4" s="175"/>
      <c r="EMJ4" s="175"/>
      <c r="EMK4" s="175"/>
      <c r="EML4" s="175"/>
      <c r="EMM4" s="175"/>
      <c r="EMN4" s="175"/>
      <c r="EMO4" s="175"/>
      <c r="EMP4" s="175"/>
      <c r="EMQ4" s="175"/>
      <c r="EMR4" s="175"/>
      <c r="EMS4" s="175"/>
      <c r="EMT4" s="175"/>
      <c r="EMU4" s="175"/>
      <c r="EMV4" s="175"/>
      <c r="EMW4" s="175"/>
      <c r="EMX4" s="175"/>
      <c r="EMY4" s="175"/>
      <c r="EMZ4" s="175"/>
      <c r="ENA4" s="175"/>
      <c r="ENB4" s="175"/>
      <c r="ENC4" s="175"/>
      <c r="END4" s="175"/>
      <c r="ENE4" s="175"/>
      <c r="ENF4" s="175"/>
      <c r="ENG4" s="175"/>
      <c r="ENH4" s="175"/>
      <c r="ENI4" s="175"/>
      <c r="ENJ4" s="175"/>
      <c r="ENK4" s="175"/>
      <c r="ENL4" s="175"/>
      <c r="ENM4" s="175"/>
      <c r="ENN4" s="175"/>
      <c r="ENO4" s="175"/>
      <c r="ENP4" s="175"/>
      <c r="ENQ4" s="175"/>
      <c r="ENR4" s="175"/>
      <c r="ENS4" s="175"/>
      <c r="ENT4" s="175"/>
      <c r="ENU4" s="175"/>
      <c r="ENV4" s="175"/>
      <c r="ENW4" s="175"/>
      <c r="ENX4" s="175"/>
      <c r="ENY4" s="175"/>
      <c r="ENZ4" s="175"/>
      <c r="EOA4" s="175"/>
      <c r="EOB4" s="175"/>
      <c r="EOC4" s="175"/>
      <c r="EOD4" s="175"/>
      <c r="EOE4" s="175"/>
      <c r="EOF4" s="175"/>
      <c r="EOG4" s="175"/>
      <c r="EOH4" s="175"/>
      <c r="EOI4" s="175"/>
      <c r="EOJ4" s="175"/>
      <c r="EOK4" s="175"/>
      <c r="EOL4" s="175"/>
      <c r="EOM4" s="175"/>
      <c r="EON4" s="175"/>
      <c r="EOO4" s="175"/>
      <c r="EOP4" s="175"/>
      <c r="EOQ4" s="175"/>
      <c r="EOR4" s="175"/>
      <c r="EOS4" s="175"/>
      <c r="EOT4" s="175"/>
      <c r="EOU4" s="175"/>
      <c r="EOV4" s="175"/>
      <c r="EOW4" s="175"/>
      <c r="EOX4" s="175"/>
      <c r="EOY4" s="175"/>
      <c r="EOZ4" s="175"/>
      <c r="EPA4" s="175"/>
      <c r="EPB4" s="175"/>
      <c r="EPC4" s="175"/>
      <c r="EPD4" s="175"/>
      <c r="EPE4" s="175"/>
      <c r="EPF4" s="175"/>
      <c r="EPG4" s="175"/>
      <c r="EPH4" s="175"/>
      <c r="EPI4" s="175"/>
      <c r="EPJ4" s="175"/>
      <c r="EPK4" s="175"/>
      <c r="EPL4" s="175"/>
      <c r="EPM4" s="175"/>
      <c r="EPN4" s="175"/>
      <c r="EPO4" s="175"/>
      <c r="EPP4" s="175"/>
      <c r="EPQ4" s="175"/>
      <c r="EPR4" s="175"/>
      <c r="EPS4" s="175"/>
      <c r="EPT4" s="175"/>
      <c r="EPU4" s="175"/>
      <c r="EPV4" s="175"/>
      <c r="EPW4" s="175"/>
      <c r="EPX4" s="175"/>
      <c r="EPY4" s="175"/>
      <c r="EPZ4" s="175"/>
      <c r="EQA4" s="175"/>
      <c r="EQB4" s="175"/>
      <c r="EQC4" s="175"/>
      <c r="EQD4" s="175"/>
      <c r="EQE4" s="175"/>
      <c r="EQF4" s="175"/>
      <c r="EQG4" s="175"/>
      <c r="EQH4" s="175"/>
      <c r="EQI4" s="175"/>
      <c r="EQJ4" s="175"/>
      <c r="EQK4" s="175"/>
      <c r="EQL4" s="175"/>
      <c r="EQM4" s="175"/>
      <c r="EQN4" s="175"/>
      <c r="EQO4" s="175"/>
      <c r="EQP4" s="175"/>
      <c r="EQQ4" s="175"/>
      <c r="EQR4" s="175"/>
      <c r="EQS4" s="175"/>
      <c r="EQT4" s="175"/>
      <c r="EQU4" s="175"/>
      <c r="EQV4" s="175"/>
      <c r="EQW4" s="175"/>
      <c r="EQX4" s="175"/>
      <c r="EQY4" s="175"/>
      <c r="EQZ4" s="175"/>
      <c r="ERA4" s="175"/>
      <c r="ERB4" s="175"/>
      <c r="ERC4" s="175"/>
      <c r="ERD4" s="175"/>
      <c r="ERE4" s="175"/>
      <c r="ERF4" s="175"/>
      <c r="ERG4" s="175"/>
      <c r="ERH4" s="175"/>
      <c r="ERI4" s="175"/>
      <c r="ERJ4" s="175"/>
      <c r="ERK4" s="175"/>
      <c r="ERL4" s="175"/>
      <c r="ERM4" s="175"/>
      <c r="ERN4" s="175"/>
      <c r="ERO4" s="175"/>
      <c r="ERP4" s="175"/>
      <c r="ERQ4" s="175"/>
      <c r="ERR4" s="175"/>
      <c r="ERS4" s="175"/>
      <c r="ERT4" s="175"/>
      <c r="ERU4" s="175"/>
      <c r="ERV4" s="175"/>
      <c r="ERW4" s="175"/>
      <c r="ERX4" s="175"/>
      <c r="ERY4" s="175"/>
      <c r="ERZ4" s="175"/>
      <c r="ESA4" s="175"/>
      <c r="ESB4" s="175"/>
      <c r="ESC4" s="175"/>
      <c r="ESD4" s="175"/>
      <c r="ESE4" s="175"/>
      <c r="ESF4" s="175"/>
      <c r="ESG4" s="175"/>
      <c r="ESH4" s="175"/>
      <c r="ESI4" s="175"/>
      <c r="ESJ4" s="175"/>
      <c r="ESK4" s="175"/>
      <c r="ESL4" s="175"/>
      <c r="ESM4" s="175"/>
      <c r="ESN4" s="175"/>
      <c r="ESO4" s="175"/>
      <c r="ESP4" s="175"/>
      <c r="ESQ4" s="175"/>
      <c r="ESR4" s="175"/>
      <c r="ESS4" s="175"/>
      <c r="EST4" s="175"/>
      <c r="ESU4" s="175"/>
      <c r="ESV4" s="175"/>
      <c r="ESW4" s="175"/>
      <c r="ESX4" s="175"/>
      <c r="ESY4" s="175"/>
      <c r="ESZ4" s="175"/>
      <c r="ETA4" s="175"/>
      <c r="ETB4" s="175"/>
      <c r="ETC4" s="175"/>
      <c r="ETD4" s="175"/>
      <c r="ETE4" s="175"/>
      <c r="ETF4" s="175"/>
      <c r="ETG4" s="175"/>
      <c r="ETH4" s="175"/>
      <c r="ETI4" s="175"/>
      <c r="ETJ4" s="175"/>
      <c r="ETK4" s="175"/>
      <c r="ETL4" s="175"/>
      <c r="ETM4" s="175"/>
      <c r="ETN4" s="175"/>
      <c r="ETO4" s="175"/>
      <c r="ETP4" s="175"/>
      <c r="ETQ4" s="175"/>
      <c r="ETR4" s="175"/>
      <c r="ETS4" s="175"/>
      <c r="ETT4" s="175"/>
      <c r="ETU4" s="175"/>
      <c r="ETV4" s="175"/>
      <c r="ETW4" s="175"/>
      <c r="ETX4" s="175"/>
      <c r="ETY4" s="175"/>
      <c r="ETZ4" s="175"/>
      <c r="EUA4" s="175"/>
      <c r="EUB4" s="175"/>
      <c r="EUC4" s="175"/>
      <c r="EUD4" s="175"/>
      <c r="EUE4" s="175"/>
      <c r="EUF4" s="175"/>
      <c r="EUG4" s="175"/>
      <c r="EUH4" s="175"/>
      <c r="EUI4" s="175"/>
      <c r="EUJ4" s="175"/>
      <c r="EUK4" s="175"/>
      <c r="EUL4" s="175"/>
      <c r="EUM4" s="175"/>
      <c r="EUN4" s="175"/>
      <c r="EUO4" s="175"/>
      <c r="EUP4" s="175"/>
      <c r="EUQ4" s="175"/>
      <c r="EUR4" s="175"/>
      <c r="EUS4" s="175"/>
      <c r="EUT4" s="175"/>
      <c r="EUU4" s="175"/>
      <c r="EUV4" s="175"/>
      <c r="EUW4" s="175"/>
      <c r="EUX4" s="175"/>
      <c r="EUY4" s="175"/>
      <c r="EUZ4" s="175"/>
      <c r="EVA4" s="175"/>
      <c r="EVB4" s="175"/>
      <c r="EVC4" s="175"/>
      <c r="EVD4" s="175"/>
      <c r="EVE4" s="175"/>
      <c r="EVF4" s="175"/>
      <c r="EVG4" s="175"/>
      <c r="EVH4" s="175"/>
      <c r="EVI4" s="175"/>
      <c r="EVJ4" s="175"/>
      <c r="EVK4" s="175"/>
      <c r="EVL4" s="175"/>
      <c r="EVM4" s="175"/>
      <c r="EVN4" s="175"/>
      <c r="EVO4" s="175"/>
      <c r="EVP4" s="175"/>
      <c r="EVQ4" s="175"/>
      <c r="EVR4" s="175"/>
      <c r="EVS4" s="175"/>
      <c r="EVT4" s="175"/>
      <c r="EVU4" s="175"/>
      <c r="EVV4" s="175"/>
      <c r="EVW4" s="175"/>
      <c r="EVX4" s="175"/>
      <c r="EVY4" s="175"/>
      <c r="EVZ4" s="175"/>
      <c r="EWA4" s="175"/>
      <c r="EWB4" s="175"/>
      <c r="EWC4" s="175"/>
      <c r="EWD4" s="175"/>
      <c r="EWE4" s="175"/>
      <c r="EWF4" s="175"/>
      <c r="EWG4" s="175"/>
      <c r="EWH4" s="175"/>
      <c r="EWI4" s="175"/>
      <c r="EWJ4" s="175"/>
      <c r="EWK4" s="175"/>
      <c r="EWL4" s="175"/>
      <c r="EWM4" s="175"/>
      <c r="EWN4" s="175"/>
      <c r="EWO4" s="175"/>
      <c r="EWP4" s="175"/>
      <c r="EWQ4" s="175"/>
      <c r="EWR4" s="175"/>
      <c r="EWS4" s="175"/>
      <c r="EWT4" s="175"/>
      <c r="EWU4" s="175"/>
      <c r="EWV4" s="175"/>
      <c r="EWW4" s="175"/>
      <c r="EWX4" s="175"/>
      <c r="EWY4" s="175"/>
      <c r="EWZ4" s="175"/>
      <c r="EXA4" s="175"/>
      <c r="EXB4" s="175"/>
      <c r="EXC4" s="175"/>
      <c r="EXD4" s="175"/>
      <c r="EXE4" s="175"/>
      <c r="EXF4" s="175"/>
      <c r="EXG4" s="175"/>
      <c r="EXH4" s="175"/>
      <c r="EXI4" s="175"/>
      <c r="EXJ4" s="175"/>
      <c r="EXK4" s="175"/>
      <c r="EXL4" s="175"/>
      <c r="EXM4" s="175"/>
      <c r="EXN4" s="175"/>
      <c r="EXO4" s="175"/>
      <c r="EXP4" s="175"/>
      <c r="EXQ4" s="175"/>
      <c r="EXR4" s="175"/>
      <c r="EXS4" s="175"/>
      <c r="EXT4" s="175"/>
      <c r="EXU4" s="175"/>
      <c r="EXV4" s="175"/>
      <c r="EXW4" s="175"/>
      <c r="EXX4" s="175"/>
      <c r="EXY4" s="175"/>
      <c r="EXZ4" s="175"/>
      <c r="EYA4" s="175"/>
      <c r="EYB4" s="175"/>
      <c r="EYC4" s="175"/>
      <c r="EYD4" s="175"/>
      <c r="EYE4" s="175"/>
      <c r="EYF4" s="175"/>
      <c r="EYG4" s="175"/>
      <c r="EYH4" s="175"/>
      <c r="EYI4" s="175"/>
      <c r="EYJ4" s="175"/>
      <c r="EYK4" s="175"/>
      <c r="EYL4" s="175"/>
      <c r="EYM4" s="175"/>
      <c r="EYN4" s="175"/>
      <c r="EYO4" s="175"/>
      <c r="EYP4" s="175"/>
      <c r="EYQ4" s="175"/>
      <c r="EYR4" s="175"/>
      <c r="EYS4" s="175"/>
      <c r="EYT4" s="175"/>
      <c r="EYU4" s="175"/>
      <c r="EYV4" s="175"/>
      <c r="EYW4" s="175"/>
      <c r="EYX4" s="175"/>
      <c r="EYY4" s="175"/>
      <c r="EYZ4" s="175"/>
      <c r="EZA4" s="175"/>
      <c r="EZB4" s="175"/>
      <c r="EZC4" s="175"/>
      <c r="EZD4" s="175"/>
      <c r="EZE4" s="175"/>
      <c r="EZF4" s="175"/>
      <c r="EZG4" s="175"/>
      <c r="EZH4" s="175"/>
      <c r="EZI4" s="175"/>
      <c r="EZJ4" s="175"/>
      <c r="EZK4" s="175"/>
      <c r="EZL4" s="175"/>
      <c r="EZM4" s="175"/>
      <c r="EZN4" s="175"/>
      <c r="EZO4" s="175"/>
      <c r="EZP4" s="175"/>
      <c r="EZQ4" s="175"/>
      <c r="EZR4" s="175"/>
      <c r="EZS4" s="175"/>
      <c r="EZT4" s="175"/>
      <c r="EZU4" s="175"/>
      <c r="EZV4" s="175"/>
      <c r="EZW4" s="175"/>
      <c r="EZX4" s="175"/>
      <c r="EZY4" s="175"/>
      <c r="EZZ4" s="175"/>
      <c r="FAA4" s="175"/>
      <c r="FAB4" s="175"/>
      <c r="FAC4" s="175"/>
      <c r="FAD4" s="175"/>
      <c r="FAE4" s="175"/>
      <c r="FAF4" s="175"/>
      <c r="FAG4" s="175"/>
      <c r="FAH4" s="175"/>
      <c r="FAI4" s="175"/>
      <c r="FAJ4" s="175"/>
      <c r="FAK4" s="175"/>
      <c r="FAL4" s="175"/>
      <c r="FAM4" s="175"/>
      <c r="FAN4" s="175"/>
      <c r="FAO4" s="175"/>
      <c r="FAP4" s="175"/>
      <c r="FAQ4" s="175"/>
      <c r="FAR4" s="175"/>
      <c r="FAS4" s="175"/>
      <c r="FAT4" s="175"/>
      <c r="FAU4" s="175"/>
      <c r="FAV4" s="175"/>
      <c r="FAW4" s="175"/>
      <c r="FAX4" s="175"/>
      <c r="FAY4" s="175"/>
      <c r="FAZ4" s="175"/>
      <c r="FBA4" s="175"/>
      <c r="FBB4" s="175"/>
      <c r="FBC4" s="175"/>
      <c r="FBD4" s="175"/>
      <c r="FBE4" s="175"/>
      <c r="FBF4" s="175"/>
      <c r="FBG4" s="175"/>
      <c r="FBH4" s="175"/>
      <c r="FBI4" s="175"/>
      <c r="FBJ4" s="175"/>
      <c r="FBK4" s="175"/>
      <c r="FBL4" s="175"/>
      <c r="FBM4" s="175"/>
      <c r="FBN4" s="175"/>
      <c r="FBO4" s="175"/>
      <c r="FBP4" s="175"/>
      <c r="FBQ4" s="175"/>
      <c r="FBR4" s="175"/>
      <c r="FBS4" s="175"/>
      <c r="FBT4" s="175"/>
      <c r="FBU4" s="175"/>
      <c r="FBV4" s="175"/>
      <c r="FBW4" s="175"/>
      <c r="FBX4" s="175"/>
      <c r="FBY4" s="175"/>
      <c r="FBZ4" s="175"/>
      <c r="FCA4" s="175"/>
      <c r="FCB4" s="175"/>
      <c r="FCC4" s="175"/>
      <c r="FCD4" s="175"/>
      <c r="FCE4" s="175"/>
      <c r="FCF4" s="175"/>
      <c r="FCG4" s="175"/>
      <c r="FCH4" s="175"/>
      <c r="FCI4" s="175"/>
      <c r="FCJ4" s="175"/>
      <c r="FCK4" s="175"/>
      <c r="FCL4" s="175"/>
      <c r="FCM4" s="175"/>
      <c r="FCN4" s="175"/>
      <c r="FCO4" s="175"/>
      <c r="FCP4" s="175"/>
      <c r="FCQ4" s="175"/>
      <c r="FCR4" s="175"/>
      <c r="FCS4" s="175"/>
      <c r="FCT4" s="175"/>
      <c r="FCU4" s="175"/>
      <c r="FCV4" s="175"/>
      <c r="FCW4" s="175"/>
      <c r="FCX4" s="175"/>
      <c r="FCY4" s="175"/>
      <c r="FCZ4" s="175"/>
      <c r="FDA4" s="175"/>
      <c r="FDB4" s="175"/>
      <c r="FDC4" s="175"/>
      <c r="FDD4" s="175"/>
      <c r="FDE4" s="175"/>
      <c r="FDF4" s="175"/>
      <c r="FDG4" s="175"/>
      <c r="FDH4" s="175"/>
      <c r="FDI4" s="175"/>
      <c r="FDJ4" s="175"/>
      <c r="FDK4" s="175"/>
      <c r="FDL4" s="175"/>
      <c r="FDM4" s="175"/>
      <c r="FDN4" s="175"/>
      <c r="FDO4" s="175"/>
      <c r="FDP4" s="175"/>
      <c r="FDQ4" s="175"/>
      <c r="FDR4" s="175"/>
      <c r="FDS4" s="175"/>
      <c r="FDT4" s="175"/>
      <c r="FDU4" s="175"/>
      <c r="FDV4" s="175"/>
      <c r="FDW4" s="175"/>
      <c r="FDX4" s="175"/>
      <c r="FDY4" s="175"/>
      <c r="FDZ4" s="175"/>
      <c r="FEA4" s="175"/>
      <c r="FEB4" s="175"/>
      <c r="FEC4" s="175"/>
      <c r="FED4" s="175"/>
      <c r="FEE4" s="175"/>
      <c r="FEF4" s="175"/>
      <c r="FEG4" s="175"/>
      <c r="FEH4" s="175"/>
      <c r="FEI4" s="175"/>
      <c r="FEJ4" s="175"/>
      <c r="FEK4" s="175"/>
      <c r="FEL4" s="175"/>
      <c r="FEM4" s="175"/>
      <c r="FEN4" s="175"/>
      <c r="FEO4" s="175"/>
      <c r="FEP4" s="175"/>
      <c r="FEQ4" s="175"/>
      <c r="FER4" s="175"/>
      <c r="FES4" s="175"/>
      <c r="FET4" s="175"/>
      <c r="FEU4" s="175"/>
      <c r="FEV4" s="175"/>
      <c r="FEW4" s="175"/>
      <c r="FEX4" s="175"/>
      <c r="FEY4" s="175"/>
      <c r="FEZ4" s="175"/>
      <c r="FFA4" s="175"/>
      <c r="FFB4" s="175"/>
      <c r="FFC4" s="175"/>
      <c r="FFD4" s="175"/>
      <c r="FFE4" s="175"/>
      <c r="FFF4" s="175"/>
      <c r="FFG4" s="175"/>
      <c r="FFH4" s="175"/>
      <c r="FFI4" s="175"/>
      <c r="FFJ4" s="175"/>
      <c r="FFK4" s="175"/>
      <c r="FFL4" s="175"/>
      <c r="FFM4" s="175"/>
      <c r="FFN4" s="175"/>
      <c r="FFO4" s="175"/>
      <c r="FFP4" s="175"/>
      <c r="FFQ4" s="175"/>
      <c r="FFR4" s="175"/>
      <c r="FFS4" s="175"/>
      <c r="FFT4" s="175"/>
      <c r="FFU4" s="175"/>
      <c r="FFV4" s="175"/>
      <c r="FFW4" s="175"/>
      <c r="FFX4" s="175"/>
      <c r="FFY4" s="175"/>
      <c r="FFZ4" s="175"/>
      <c r="FGA4" s="175"/>
      <c r="FGB4" s="175"/>
      <c r="FGC4" s="175"/>
      <c r="FGD4" s="175"/>
      <c r="FGE4" s="175"/>
      <c r="FGF4" s="175"/>
      <c r="FGG4" s="175"/>
      <c r="FGH4" s="175"/>
      <c r="FGI4" s="175"/>
      <c r="FGJ4" s="175"/>
      <c r="FGK4" s="175"/>
      <c r="FGL4" s="175"/>
      <c r="FGM4" s="175"/>
      <c r="FGN4" s="175"/>
      <c r="FGO4" s="175"/>
      <c r="FGP4" s="175"/>
      <c r="FGQ4" s="175"/>
      <c r="FGR4" s="175"/>
      <c r="FGS4" s="175"/>
      <c r="FGT4" s="175"/>
      <c r="FGU4" s="175"/>
      <c r="FGV4" s="175"/>
      <c r="FGW4" s="175"/>
      <c r="FGX4" s="175"/>
      <c r="FGY4" s="175"/>
      <c r="FGZ4" s="175"/>
      <c r="FHA4" s="175"/>
      <c r="FHB4" s="175"/>
      <c r="FHC4" s="175"/>
      <c r="FHD4" s="175"/>
      <c r="FHE4" s="175"/>
      <c r="FHF4" s="175"/>
      <c r="FHG4" s="175"/>
      <c r="FHH4" s="175"/>
      <c r="FHI4" s="175"/>
      <c r="FHJ4" s="175"/>
      <c r="FHK4" s="175"/>
      <c r="FHL4" s="175"/>
      <c r="FHM4" s="175"/>
      <c r="FHN4" s="175"/>
      <c r="FHO4" s="175"/>
      <c r="FHP4" s="175"/>
      <c r="FHQ4" s="175"/>
      <c r="FHR4" s="175"/>
      <c r="FHS4" s="175"/>
      <c r="FHT4" s="175"/>
      <c r="FHU4" s="175"/>
      <c r="FHV4" s="175"/>
      <c r="FHW4" s="175"/>
      <c r="FHX4" s="175"/>
      <c r="FHY4" s="175"/>
      <c r="FHZ4" s="175"/>
      <c r="FIA4" s="175"/>
      <c r="FIB4" s="175"/>
      <c r="FIC4" s="175"/>
      <c r="FID4" s="175"/>
      <c r="FIE4" s="175"/>
      <c r="FIF4" s="175"/>
      <c r="FIG4" s="175"/>
      <c r="FIH4" s="175"/>
      <c r="FII4" s="175"/>
      <c r="FIJ4" s="175"/>
      <c r="FIK4" s="175"/>
      <c r="FIL4" s="175"/>
      <c r="FIM4" s="175"/>
      <c r="FIN4" s="175"/>
      <c r="FIO4" s="175"/>
      <c r="FIP4" s="175"/>
      <c r="FIQ4" s="175"/>
      <c r="FIR4" s="175"/>
      <c r="FIS4" s="175"/>
      <c r="FIT4" s="175"/>
      <c r="FIU4" s="175"/>
      <c r="FIV4" s="175"/>
      <c r="FIW4" s="175"/>
      <c r="FIX4" s="175"/>
      <c r="FIY4" s="175"/>
      <c r="FIZ4" s="175"/>
      <c r="FJA4" s="175"/>
      <c r="FJB4" s="175"/>
      <c r="FJC4" s="175"/>
      <c r="FJD4" s="175"/>
      <c r="FJE4" s="175"/>
      <c r="FJF4" s="175"/>
      <c r="FJG4" s="175"/>
      <c r="FJH4" s="175"/>
      <c r="FJI4" s="175"/>
      <c r="FJJ4" s="175"/>
      <c r="FJK4" s="175"/>
      <c r="FJL4" s="175"/>
      <c r="FJM4" s="175"/>
      <c r="FJN4" s="175"/>
      <c r="FJO4" s="175"/>
      <c r="FJP4" s="175"/>
      <c r="FJQ4" s="175"/>
      <c r="FJR4" s="175"/>
      <c r="FJS4" s="175"/>
      <c r="FJT4" s="175"/>
      <c r="FJU4" s="175"/>
      <c r="FJV4" s="175"/>
      <c r="FJW4" s="175"/>
      <c r="FJX4" s="175"/>
      <c r="FJY4" s="175"/>
      <c r="FJZ4" s="175"/>
      <c r="FKA4" s="175"/>
      <c r="FKB4" s="175"/>
      <c r="FKC4" s="175"/>
      <c r="FKD4" s="175"/>
      <c r="FKE4" s="175"/>
      <c r="FKF4" s="175"/>
      <c r="FKG4" s="175"/>
      <c r="FKH4" s="175"/>
      <c r="FKI4" s="175"/>
      <c r="FKJ4" s="175"/>
      <c r="FKK4" s="175"/>
      <c r="FKL4" s="175"/>
      <c r="FKM4" s="175"/>
      <c r="FKN4" s="175"/>
      <c r="FKO4" s="175"/>
      <c r="FKP4" s="175"/>
      <c r="FKQ4" s="175"/>
      <c r="FKR4" s="175"/>
      <c r="FKS4" s="175"/>
      <c r="FKT4" s="175"/>
      <c r="FKU4" s="175"/>
      <c r="FKV4" s="175"/>
      <c r="FKW4" s="175"/>
      <c r="FKX4" s="175"/>
      <c r="FKY4" s="175"/>
      <c r="FKZ4" s="175"/>
      <c r="FLA4" s="175"/>
      <c r="FLB4" s="175"/>
      <c r="FLC4" s="175"/>
      <c r="FLD4" s="175"/>
      <c r="FLE4" s="175"/>
      <c r="FLF4" s="175"/>
      <c r="FLG4" s="175"/>
      <c r="FLH4" s="175"/>
      <c r="FLI4" s="175"/>
      <c r="FLJ4" s="175"/>
      <c r="FLK4" s="175"/>
      <c r="FLL4" s="175"/>
      <c r="FLM4" s="175"/>
      <c r="FLN4" s="175"/>
      <c r="FLO4" s="175"/>
      <c r="FLP4" s="175"/>
      <c r="FLQ4" s="175"/>
      <c r="FLR4" s="175"/>
      <c r="FLS4" s="175"/>
      <c r="FLT4" s="175"/>
      <c r="FLU4" s="175"/>
      <c r="FLV4" s="175"/>
      <c r="FLW4" s="175"/>
      <c r="FLX4" s="175"/>
      <c r="FLY4" s="175"/>
      <c r="FLZ4" s="175"/>
      <c r="FMA4" s="175"/>
      <c r="FMB4" s="175"/>
      <c r="FMC4" s="175"/>
      <c r="FMD4" s="175"/>
      <c r="FME4" s="175"/>
      <c r="FMF4" s="175"/>
      <c r="FMG4" s="175"/>
      <c r="FMH4" s="175"/>
      <c r="FMI4" s="175"/>
      <c r="FMJ4" s="175"/>
      <c r="FMK4" s="175"/>
      <c r="FML4" s="175"/>
      <c r="FMM4" s="175"/>
      <c r="FMN4" s="175"/>
      <c r="FMO4" s="175"/>
      <c r="FMP4" s="175"/>
      <c r="FMQ4" s="175"/>
      <c r="FMR4" s="175"/>
      <c r="FMS4" s="175"/>
      <c r="FMT4" s="175"/>
      <c r="FMU4" s="175"/>
      <c r="FMV4" s="175"/>
      <c r="FMW4" s="175"/>
      <c r="FMX4" s="175"/>
      <c r="FMY4" s="175"/>
      <c r="FMZ4" s="175"/>
      <c r="FNA4" s="175"/>
      <c r="FNB4" s="175"/>
      <c r="FNC4" s="175"/>
      <c r="FND4" s="175"/>
      <c r="FNE4" s="175"/>
      <c r="FNF4" s="175"/>
      <c r="FNG4" s="175"/>
      <c r="FNH4" s="175"/>
      <c r="FNI4" s="175"/>
      <c r="FNJ4" s="175"/>
      <c r="FNK4" s="175"/>
      <c r="FNL4" s="175"/>
      <c r="FNM4" s="175"/>
      <c r="FNN4" s="175"/>
      <c r="FNO4" s="175"/>
      <c r="FNP4" s="175"/>
      <c r="FNQ4" s="175"/>
      <c r="FNR4" s="175"/>
      <c r="FNS4" s="175"/>
      <c r="FNT4" s="175"/>
      <c r="FNU4" s="175"/>
      <c r="FNV4" s="175"/>
      <c r="FNW4" s="175"/>
      <c r="FNX4" s="175"/>
      <c r="FNY4" s="175"/>
      <c r="FNZ4" s="175"/>
      <c r="FOA4" s="175"/>
      <c r="FOB4" s="175"/>
      <c r="FOC4" s="175"/>
      <c r="FOD4" s="175"/>
      <c r="FOE4" s="175"/>
      <c r="FOF4" s="175"/>
      <c r="FOG4" s="175"/>
      <c r="FOH4" s="175"/>
      <c r="FOI4" s="175"/>
      <c r="FOJ4" s="175"/>
      <c r="FOK4" s="175"/>
      <c r="FOL4" s="175"/>
      <c r="FOM4" s="175"/>
      <c r="FON4" s="175"/>
      <c r="FOO4" s="175"/>
      <c r="FOP4" s="175"/>
      <c r="FOQ4" s="175"/>
      <c r="FOR4" s="175"/>
      <c r="FOS4" s="175"/>
      <c r="FOT4" s="175"/>
      <c r="FOU4" s="175"/>
      <c r="FOV4" s="175"/>
      <c r="FOW4" s="175"/>
      <c r="FOX4" s="175"/>
      <c r="FOY4" s="175"/>
      <c r="FOZ4" s="175"/>
      <c r="FPA4" s="175"/>
      <c r="FPB4" s="175"/>
      <c r="FPC4" s="175"/>
      <c r="FPD4" s="175"/>
      <c r="FPE4" s="175"/>
      <c r="FPF4" s="175"/>
      <c r="FPG4" s="175"/>
      <c r="FPH4" s="175"/>
      <c r="FPI4" s="175"/>
      <c r="FPJ4" s="175"/>
      <c r="FPK4" s="175"/>
      <c r="FPL4" s="175"/>
      <c r="FPM4" s="175"/>
      <c r="FPN4" s="175"/>
      <c r="FPO4" s="175"/>
      <c r="FPP4" s="175"/>
      <c r="FPQ4" s="175"/>
      <c r="FPR4" s="175"/>
      <c r="FPS4" s="175"/>
      <c r="FPT4" s="175"/>
      <c r="FPU4" s="175"/>
      <c r="FPV4" s="175"/>
      <c r="FPW4" s="175"/>
      <c r="FPX4" s="175"/>
      <c r="FPY4" s="175"/>
      <c r="FPZ4" s="175"/>
      <c r="FQA4" s="175"/>
      <c r="FQB4" s="175"/>
      <c r="FQC4" s="175"/>
      <c r="FQD4" s="175"/>
      <c r="FQE4" s="175"/>
      <c r="FQF4" s="175"/>
      <c r="FQG4" s="175"/>
      <c r="FQH4" s="175"/>
      <c r="FQI4" s="175"/>
      <c r="FQJ4" s="175"/>
      <c r="FQK4" s="175"/>
      <c r="FQL4" s="175"/>
      <c r="FQM4" s="175"/>
      <c r="FQN4" s="175"/>
      <c r="FQO4" s="175"/>
      <c r="FQP4" s="175"/>
      <c r="FQQ4" s="175"/>
      <c r="FQR4" s="175"/>
      <c r="FQS4" s="175"/>
      <c r="FQT4" s="175"/>
      <c r="FQU4" s="175"/>
      <c r="FQV4" s="175"/>
      <c r="FQW4" s="175"/>
      <c r="FQX4" s="175"/>
      <c r="FQY4" s="175"/>
      <c r="FQZ4" s="175"/>
      <c r="FRA4" s="175"/>
      <c r="FRB4" s="175"/>
      <c r="FRC4" s="175"/>
      <c r="FRD4" s="175"/>
      <c r="FRE4" s="175"/>
      <c r="FRF4" s="175"/>
      <c r="FRG4" s="175"/>
      <c r="FRH4" s="175"/>
      <c r="FRI4" s="175"/>
      <c r="FRJ4" s="175"/>
      <c r="FRK4" s="175"/>
      <c r="FRL4" s="175"/>
      <c r="FRM4" s="175"/>
      <c r="FRN4" s="175"/>
      <c r="FRO4" s="175"/>
      <c r="FRP4" s="175"/>
      <c r="FRQ4" s="175"/>
      <c r="FRR4" s="175"/>
      <c r="FRS4" s="175"/>
      <c r="FRT4" s="175"/>
      <c r="FRU4" s="175"/>
      <c r="FRV4" s="175"/>
      <c r="FRW4" s="175"/>
      <c r="FRX4" s="175"/>
      <c r="FRY4" s="175"/>
      <c r="FRZ4" s="175"/>
      <c r="FSA4" s="175"/>
      <c r="FSB4" s="175"/>
      <c r="FSC4" s="175"/>
      <c r="FSD4" s="175"/>
      <c r="FSE4" s="175"/>
      <c r="FSF4" s="175"/>
      <c r="FSG4" s="175"/>
      <c r="FSH4" s="175"/>
      <c r="FSI4" s="175"/>
      <c r="FSJ4" s="175"/>
      <c r="FSK4" s="175"/>
      <c r="FSL4" s="175"/>
      <c r="FSM4" s="175"/>
      <c r="FSN4" s="175"/>
      <c r="FSO4" s="175"/>
      <c r="FSP4" s="175"/>
      <c r="FSQ4" s="175"/>
      <c r="FSR4" s="175"/>
      <c r="FSS4" s="175"/>
      <c r="FST4" s="175"/>
      <c r="FSU4" s="175"/>
      <c r="FSV4" s="175"/>
      <c r="FSW4" s="175"/>
      <c r="FSX4" s="175"/>
      <c r="FSY4" s="175"/>
      <c r="FSZ4" s="175"/>
      <c r="FTA4" s="175"/>
      <c r="FTB4" s="175"/>
      <c r="FTC4" s="175"/>
      <c r="FTD4" s="175"/>
      <c r="FTE4" s="175"/>
      <c r="FTF4" s="175"/>
      <c r="FTG4" s="175"/>
      <c r="FTH4" s="175"/>
      <c r="FTI4" s="175"/>
      <c r="FTJ4" s="175"/>
      <c r="FTK4" s="175"/>
      <c r="FTL4" s="175"/>
      <c r="FTM4" s="175"/>
      <c r="FTN4" s="175"/>
      <c r="FTO4" s="175"/>
      <c r="FTP4" s="175"/>
      <c r="FTQ4" s="175"/>
      <c r="FTR4" s="175"/>
      <c r="FTS4" s="175"/>
      <c r="FTT4" s="175"/>
      <c r="FTU4" s="175"/>
      <c r="FTV4" s="175"/>
      <c r="FTW4" s="175"/>
      <c r="FTX4" s="175"/>
      <c r="FTY4" s="175"/>
      <c r="FTZ4" s="175"/>
      <c r="FUA4" s="175"/>
      <c r="FUB4" s="175"/>
      <c r="FUC4" s="175"/>
      <c r="FUD4" s="175"/>
      <c r="FUE4" s="175"/>
      <c r="FUF4" s="175"/>
      <c r="FUG4" s="175"/>
      <c r="FUH4" s="175"/>
      <c r="FUI4" s="175"/>
      <c r="FUJ4" s="175"/>
      <c r="FUK4" s="175"/>
      <c r="FUL4" s="175"/>
      <c r="FUM4" s="175"/>
      <c r="FUN4" s="175"/>
      <c r="FUO4" s="175"/>
      <c r="FUP4" s="175"/>
      <c r="FUQ4" s="175"/>
      <c r="FUR4" s="175"/>
      <c r="FUS4" s="175"/>
      <c r="FUT4" s="175"/>
      <c r="FUU4" s="175"/>
      <c r="FUV4" s="175"/>
      <c r="FUW4" s="175"/>
      <c r="FUX4" s="175"/>
      <c r="FUY4" s="175"/>
      <c r="FUZ4" s="175"/>
      <c r="FVA4" s="175"/>
      <c r="FVB4" s="175"/>
      <c r="FVC4" s="175"/>
      <c r="FVD4" s="175"/>
      <c r="FVE4" s="175"/>
      <c r="FVF4" s="175"/>
      <c r="FVG4" s="175"/>
      <c r="FVH4" s="175"/>
      <c r="FVI4" s="175"/>
      <c r="FVJ4" s="175"/>
      <c r="FVK4" s="175"/>
      <c r="FVL4" s="175"/>
      <c r="FVM4" s="175"/>
      <c r="FVN4" s="175"/>
      <c r="FVO4" s="175"/>
      <c r="FVP4" s="175"/>
      <c r="FVQ4" s="175"/>
      <c r="FVR4" s="175"/>
      <c r="FVS4" s="175"/>
      <c r="FVT4" s="175"/>
      <c r="FVU4" s="175"/>
      <c r="FVV4" s="175"/>
      <c r="FVW4" s="175"/>
      <c r="FVX4" s="175"/>
      <c r="FVY4" s="175"/>
      <c r="FVZ4" s="175"/>
      <c r="FWA4" s="175"/>
      <c r="FWB4" s="175"/>
      <c r="FWC4" s="175"/>
      <c r="FWD4" s="175"/>
      <c r="FWE4" s="175"/>
      <c r="FWF4" s="175"/>
      <c r="FWG4" s="175"/>
      <c r="FWH4" s="175"/>
      <c r="FWI4" s="175"/>
      <c r="FWJ4" s="175"/>
      <c r="FWK4" s="175"/>
      <c r="FWL4" s="175"/>
      <c r="FWM4" s="175"/>
      <c r="FWN4" s="175"/>
      <c r="FWO4" s="175"/>
      <c r="FWP4" s="175"/>
      <c r="FWQ4" s="175"/>
      <c r="FWR4" s="175"/>
      <c r="FWS4" s="175"/>
      <c r="FWT4" s="175"/>
      <c r="FWU4" s="175"/>
      <c r="FWV4" s="175"/>
      <c r="FWW4" s="175"/>
      <c r="FWX4" s="175"/>
      <c r="FWY4" s="175"/>
      <c r="FWZ4" s="175"/>
      <c r="FXA4" s="175"/>
      <c r="FXB4" s="175"/>
      <c r="FXC4" s="175"/>
      <c r="FXD4" s="175"/>
      <c r="FXE4" s="175"/>
      <c r="FXF4" s="175"/>
      <c r="FXG4" s="175"/>
      <c r="FXH4" s="175"/>
      <c r="FXI4" s="175"/>
      <c r="FXJ4" s="175"/>
      <c r="FXK4" s="175"/>
      <c r="FXL4" s="175"/>
      <c r="FXM4" s="175"/>
      <c r="FXN4" s="175"/>
      <c r="FXO4" s="175"/>
      <c r="FXP4" s="175"/>
      <c r="FXQ4" s="175"/>
      <c r="FXR4" s="175"/>
      <c r="FXS4" s="175"/>
      <c r="FXT4" s="175"/>
      <c r="FXU4" s="175"/>
      <c r="FXV4" s="175"/>
      <c r="FXW4" s="175"/>
      <c r="FXX4" s="175"/>
      <c r="FXY4" s="175"/>
      <c r="FXZ4" s="175"/>
      <c r="FYA4" s="175"/>
      <c r="FYB4" s="175"/>
      <c r="FYC4" s="175"/>
      <c r="FYD4" s="175"/>
      <c r="FYE4" s="175"/>
      <c r="FYF4" s="175"/>
      <c r="FYG4" s="175"/>
      <c r="FYH4" s="175"/>
      <c r="FYI4" s="175"/>
      <c r="FYJ4" s="175"/>
      <c r="FYK4" s="175"/>
      <c r="FYL4" s="175"/>
      <c r="FYM4" s="175"/>
      <c r="FYN4" s="175"/>
      <c r="FYO4" s="175"/>
      <c r="FYP4" s="175"/>
      <c r="FYQ4" s="175"/>
      <c r="FYR4" s="175"/>
      <c r="FYS4" s="175"/>
      <c r="FYT4" s="175"/>
      <c r="FYU4" s="175"/>
      <c r="FYV4" s="175"/>
      <c r="FYW4" s="175"/>
      <c r="FYX4" s="175"/>
      <c r="FYY4" s="175"/>
      <c r="FYZ4" s="175"/>
      <c r="FZA4" s="175"/>
      <c r="FZB4" s="175"/>
      <c r="FZC4" s="175"/>
      <c r="FZD4" s="175"/>
      <c r="FZE4" s="175"/>
      <c r="FZF4" s="175"/>
      <c r="FZG4" s="175"/>
      <c r="FZH4" s="175"/>
      <c r="FZI4" s="175"/>
      <c r="FZJ4" s="175"/>
      <c r="FZK4" s="175"/>
      <c r="FZL4" s="175"/>
      <c r="FZM4" s="175"/>
      <c r="FZN4" s="175"/>
      <c r="FZO4" s="175"/>
      <c r="FZP4" s="175"/>
      <c r="FZQ4" s="175"/>
      <c r="FZR4" s="175"/>
      <c r="FZS4" s="175"/>
      <c r="FZT4" s="175"/>
      <c r="FZU4" s="175"/>
      <c r="FZV4" s="175"/>
      <c r="FZW4" s="175"/>
      <c r="FZX4" s="175"/>
      <c r="FZY4" s="175"/>
      <c r="FZZ4" s="175"/>
      <c r="GAA4" s="175"/>
      <c r="GAB4" s="175"/>
      <c r="GAC4" s="175"/>
      <c r="GAD4" s="175"/>
      <c r="GAE4" s="175"/>
      <c r="GAF4" s="175"/>
      <c r="GAG4" s="175"/>
      <c r="GAH4" s="175"/>
      <c r="GAI4" s="175"/>
      <c r="GAJ4" s="175"/>
      <c r="GAK4" s="175"/>
      <c r="GAL4" s="175"/>
      <c r="GAM4" s="175"/>
      <c r="GAN4" s="175"/>
      <c r="GAO4" s="175"/>
      <c r="GAP4" s="175"/>
      <c r="GAQ4" s="175"/>
      <c r="GAR4" s="175"/>
      <c r="GAS4" s="175"/>
      <c r="GAT4" s="175"/>
      <c r="GAU4" s="175"/>
      <c r="GAV4" s="175"/>
      <c r="GAW4" s="175"/>
      <c r="GAX4" s="175"/>
      <c r="GAY4" s="175"/>
      <c r="GAZ4" s="175"/>
      <c r="GBA4" s="175"/>
      <c r="GBB4" s="175"/>
      <c r="GBC4" s="175"/>
      <c r="GBD4" s="175"/>
      <c r="GBE4" s="175"/>
      <c r="GBF4" s="175"/>
      <c r="GBG4" s="175"/>
      <c r="GBH4" s="175"/>
      <c r="GBI4" s="175"/>
      <c r="GBJ4" s="175"/>
      <c r="GBK4" s="175"/>
      <c r="GBL4" s="175"/>
      <c r="GBM4" s="175"/>
      <c r="GBN4" s="175"/>
      <c r="GBO4" s="175"/>
      <c r="GBP4" s="175"/>
      <c r="GBQ4" s="175"/>
      <c r="GBR4" s="175"/>
      <c r="GBS4" s="175"/>
      <c r="GBT4" s="175"/>
      <c r="GBU4" s="175"/>
      <c r="GBV4" s="175"/>
      <c r="GBW4" s="175"/>
      <c r="GBX4" s="175"/>
      <c r="GBY4" s="175"/>
      <c r="GBZ4" s="175"/>
      <c r="GCA4" s="175"/>
      <c r="GCB4" s="175"/>
      <c r="GCC4" s="175"/>
      <c r="GCD4" s="175"/>
      <c r="GCE4" s="175"/>
      <c r="GCF4" s="175"/>
      <c r="GCG4" s="175"/>
      <c r="GCH4" s="175"/>
      <c r="GCI4" s="175"/>
      <c r="GCJ4" s="175"/>
      <c r="GCK4" s="175"/>
      <c r="GCL4" s="175"/>
      <c r="GCM4" s="175"/>
      <c r="GCN4" s="175"/>
      <c r="GCO4" s="175"/>
      <c r="GCP4" s="175"/>
      <c r="GCQ4" s="175"/>
      <c r="GCR4" s="175"/>
      <c r="GCS4" s="175"/>
      <c r="GCT4" s="175"/>
      <c r="GCU4" s="175"/>
      <c r="GCV4" s="175"/>
      <c r="GCW4" s="175"/>
      <c r="GCX4" s="175"/>
      <c r="GCY4" s="175"/>
      <c r="GCZ4" s="175"/>
      <c r="GDA4" s="175"/>
      <c r="GDB4" s="175"/>
      <c r="GDC4" s="175"/>
      <c r="GDD4" s="175"/>
      <c r="GDE4" s="175"/>
      <c r="GDF4" s="175"/>
      <c r="GDG4" s="175"/>
      <c r="GDH4" s="175"/>
      <c r="GDI4" s="175"/>
      <c r="GDJ4" s="175"/>
      <c r="GDK4" s="175"/>
      <c r="GDL4" s="175"/>
      <c r="GDM4" s="175"/>
      <c r="GDN4" s="175"/>
      <c r="GDO4" s="175"/>
      <c r="GDP4" s="175"/>
      <c r="GDQ4" s="175"/>
      <c r="GDR4" s="175"/>
      <c r="GDS4" s="175"/>
      <c r="GDT4" s="175"/>
      <c r="GDU4" s="175"/>
      <c r="GDV4" s="175"/>
      <c r="GDW4" s="175"/>
      <c r="GDX4" s="175"/>
      <c r="GDY4" s="175"/>
      <c r="GDZ4" s="175"/>
      <c r="GEA4" s="175"/>
      <c r="GEB4" s="175"/>
      <c r="GEC4" s="175"/>
      <c r="GED4" s="175"/>
      <c r="GEE4" s="175"/>
      <c r="GEF4" s="175"/>
      <c r="GEG4" s="175"/>
      <c r="GEH4" s="175"/>
      <c r="GEI4" s="175"/>
      <c r="GEJ4" s="175"/>
      <c r="GEK4" s="175"/>
      <c r="GEL4" s="175"/>
      <c r="GEM4" s="175"/>
      <c r="GEN4" s="175"/>
      <c r="GEO4" s="175"/>
      <c r="GEP4" s="175"/>
      <c r="GEQ4" s="175"/>
      <c r="GER4" s="175"/>
      <c r="GES4" s="175"/>
      <c r="GET4" s="175"/>
      <c r="GEU4" s="175"/>
      <c r="GEV4" s="175"/>
      <c r="GEW4" s="175"/>
      <c r="GEX4" s="175"/>
      <c r="GEY4" s="175"/>
      <c r="GEZ4" s="175"/>
      <c r="GFA4" s="175"/>
      <c r="GFB4" s="175"/>
      <c r="GFC4" s="175"/>
      <c r="GFD4" s="175"/>
      <c r="GFE4" s="175"/>
      <c r="GFF4" s="175"/>
      <c r="GFG4" s="175"/>
      <c r="GFH4" s="175"/>
      <c r="GFI4" s="175"/>
      <c r="GFJ4" s="175"/>
      <c r="GFK4" s="175"/>
      <c r="GFL4" s="175"/>
      <c r="GFM4" s="175"/>
      <c r="GFN4" s="175"/>
      <c r="GFO4" s="175"/>
      <c r="GFP4" s="175"/>
      <c r="GFQ4" s="175"/>
      <c r="GFR4" s="175"/>
      <c r="GFS4" s="175"/>
      <c r="GFT4" s="175"/>
      <c r="GFU4" s="175"/>
      <c r="GFV4" s="175"/>
      <c r="GFW4" s="175"/>
      <c r="GFX4" s="175"/>
      <c r="GFY4" s="175"/>
      <c r="GFZ4" s="175"/>
      <c r="GGA4" s="175"/>
      <c r="GGB4" s="175"/>
      <c r="GGC4" s="175"/>
      <c r="GGD4" s="175"/>
      <c r="GGE4" s="175"/>
      <c r="GGF4" s="175"/>
      <c r="GGG4" s="175"/>
      <c r="GGH4" s="175"/>
      <c r="GGI4" s="175"/>
      <c r="GGJ4" s="175"/>
      <c r="GGK4" s="175"/>
      <c r="GGL4" s="175"/>
      <c r="GGM4" s="175"/>
      <c r="GGN4" s="175"/>
      <c r="GGO4" s="175"/>
      <c r="GGP4" s="175"/>
      <c r="GGQ4" s="175"/>
      <c r="GGR4" s="175"/>
      <c r="GGS4" s="175"/>
      <c r="GGT4" s="175"/>
      <c r="GGU4" s="175"/>
      <c r="GGV4" s="175"/>
      <c r="GGW4" s="175"/>
      <c r="GGX4" s="175"/>
      <c r="GGY4" s="175"/>
      <c r="GGZ4" s="175"/>
      <c r="GHA4" s="175"/>
      <c r="GHB4" s="175"/>
      <c r="GHC4" s="175"/>
      <c r="GHD4" s="175"/>
      <c r="GHE4" s="175"/>
      <c r="GHF4" s="175"/>
      <c r="GHG4" s="175"/>
      <c r="GHH4" s="175"/>
      <c r="GHI4" s="175"/>
      <c r="GHJ4" s="175"/>
      <c r="GHK4" s="175"/>
      <c r="GHL4" s="175"/>
      <c r="GHM4" s="175"/>
      <c r="GHN4" s="175"/>
      <c r="GHO4" s="175"/>
      <c r="GHP4" s="175"/>
      <c r="GHQ4" s="175"/>
      <c r="GHR4" s="175"/>
      <c r="GHS4" s="175"/>
      <c r="GHT4" s="175"/>
      <c r="GHU4" s="175"/>
      <c r="GHV4" s="175"/>
      <c r="GHW4" s="175"/>
      <c r="GHX4" s="175"/>
      <c r="GHY4" s="175"/>
      <c r="GHZ4" s="175"/>
      <c r="GIA4" s="175"/>
      <c r="GIB4" s="175"/>
      <c r="GIC4" s="175"/>
      <c r="GID4" s="175"/>
      <c r="GIE4" s="175"/>
      <c r="GIF4" s="175"/>
      <c r="GIG4" s="175"/>
      <c r="GIH4" s="175"/>
      <c r="GII4" s="175"/>
      <c r="GIJ4" s="175"/>
      <c r="GIK4" s="175"/>
      <c r="GIL4" s="175"/>
      <c r="GIM4" s="175"/>
      <c r="GIN4" s="175"/>
      <c r="GIO4" s="175"/>
      <c r="GIP4" s="175"/>
      <c r="GIQ4" s="175"/>
      <c r="GIR4" s="175"/>
      <c r="GIS4" s="175"/>
      <c r="GIT4" s="175"/>
      <c r="GIU4" s="175"/>
      <c r="GIV4" s="175"/>
      <c r="GIW4" s="175"/>
      <c r="GIX4" s="175"/>
      <c r="GIY4" s="175"/>
      <c r="GIZ4" s="175"/>
      <c r="GJA4" s="175"/>
      <c r="GJB4" s="175"/>
      <c r="GJC4" s="175"/>
      <c r="GJD4" s="175"/>
      <c r="GJE4" s="175"/>
      <c r="GJF4" s="175"/>
      <c r="GJG4" s="175"/>
      <c r="GJH4" s="175"/>
      <c r="GJI4" s="175"/>
      <c r="GJJ4" s="175"/>
      <c r="GJK4" s="175"/>
      <c r="GJL4" s="175"/>
      <c r="GJM4" s="175"/>
      <c r="GJN4" s="175"/>
      <c r="GJO4" s="175"/>
      <c r="GJP4" s="175"/>
      <c r="GJQ4" s="175"/>
      <c r="GJR4" s="175"/>
      <c r="GJS4" s="175"/>
      <c r="GJT4" s="175"/>
      <c r="GJU4" s="175"/>
      <c r="GJV4" s="175"/>
      <c r="GJW4" s="175"/>
      <c r="GJX4" s="175"/>
      <c r="GJY4" s="175"/>
      <c r="GJZ4" s="175"/>
      <c r="GKA4" s="175"/>
      <c r="GKB4" s="175"/>
      <c r="GKC4" s="175"/>
      <c r="GKD4" s="175"/>
      <c r="GKE4" s="175"/>
      <c r="GKF4" s="175"/>
      <c r="GKG4" s="175"/>
      <c r="GKH4" s="175"/>
      <c r="GKI4" s="175"/>
      <c r="GKJ4" s="175"/>
      <c r="GKK4" s="175"/>
      <c r="GKL4" s="175"/>
      <c r="GKM4" s="175"/>
      <c r="GKN4" s="175"/>
      <c r="GKO4" s="175"/>
      <c r="GKP4" s="175"/>
      <c r="GKQ4" s="175"/>
      <c r="GKR4" s="175"/>
      <c r="GKS4" s="175"/>
      <c r="GKT4" s="175"/>
      <c r="GKU4" s="175"/>
      <c r="GKV4" s="175"/>
      <c r="GKW4" s="175"/>
      <c r="GKX4" s="175"/>
      <c r="GKY4" s="175"/>
      <c r="GKZ4" s="175"/>
      <c r="GLA4" s="175"/>
      <c r="GLB4" s="175"/>
      <c r="GLC4" s="175"/>
      <c r="GLD4" s="175"/>
      <c r="GLE4" s="175"/>
      <c r="GLF4" s="175"/>
      <c r="GLG4" s="175"/>
      <c r="GLH4" s="175"/>
      <c r="GLI4" s="175"/>
      <c r="GLJ4" s="175"/>
      <c r="GLK4" s="175"/>
      <c r="GLL4" s="175"/>
      <c r="GLM4" s="175"/>
      <c r="GLN4" s="175"/>
      <c r="GLO4" s="175"/>
      <c r="GLP4" s="175"/>
      <c r="GLQ4" s="175"/>
      <c r="GLR4" s="175"/>
      <c r="GLS4" s="175"/>
      <c r="GLT4" s="175"/>
      <c r="GLU4" s="175"/>
      <c r="GLV4" s="175"/>
      <c r="GLW4" s="175"/>
      <c r="GLX4" s="175"/>
      <c r="GLY4" s="175"/>
      <c r="GLZ4" s="175"/>
      <c r="GMA4" s="175"/>
      <c r="GMB4" s="175"/>
      <c r="GMC4" s="175"/>
      <c r="GMD4" s="175"/>
      <c r="GME4" s="175"/>
      <c r="GMF4" s="175"/>
      <c r="GMG4" s="175"/>
      <c r="GMH4" s="175"/>
      <c r="GMI4" s="175"/>
      <c r="GMJ4" s="175"/>
      <c r="GMK4" s="175"/>
      <c r="GML4" s="175"/>
      <c r="GMM4" s="175"/>
      <c r="GMN4" s="175"/>
      <c r="GMO4" s="175"/>
      <c r="GMP4" s="175"/>
      <c r="GMQ4" s="175"/>
      <c r="GMR4" s="175"/>
      <c r="GMS4" s="175"/>
      <c r="GMT4" s="175"/>
      <c r="GMU4" s="175"/>
      <c r="GMV4" s="175"/>
      <c r="GMW4" s="175"/>
      <c r="GMX4" s="175"/>
      <c r="GMY4" s="175"/>
      <c r="GMZ4" s="175"/>
      <c r="GNA4" s="175"/>
      <c r="GNB4" s="175"/>
      <c r="GNC4" s="175"/>
      <c r="GND4" s="175"/>
      <c r="GNE4" s="175"/>
      <c r="GNF4" s="175"/>
      <c r="GNG4" s="175"/>
      <c r="GNH4" s="175"/>
      <c r="GNI4" s="175"/>
      <c r="GNJ4" s="175"/>
      <c r="GNK4" s="175"/>
      <c r="GNL4" s="175"/>
      <c r="GNM4" s="175"/>
      <c r="GNN4" s="175"/>
      <c r="GNO4" s="175"/>
      <c r="GNP4" s="175"/>
      <c r="GNQ4" s="175"/>
      <c r="GNR4" s="175"/>
      <c r="GNS4" s="175"/>
      <c r="GNT4" s="175"/>
      <c r="GNU4" s="175"/>
      <c r="GNV4" s="175"/>
      <c r="GNW4" s="175"/>
      <c r="GNX4" s="175"/>
      <c r="GNY4" s="175"/>
      <c r="GNZ4" s="175"/>
      <c r="GOA4" s="175"/>
      <c r="GOB4" s="175"/>
      <c r="GOC4" s="175"/>
      <c r="GOD4" s="175"/>
      <c r="GOE4" s="175"/>
      <c r="GOF4" s="175"/>
      <c r="GOG4" s="175"/>
      <c r="GOH4" s="175"/>
      <c r="GOI4" s="175"/>
      <c r="GOJ4" s="175"/>
      <c r="GOK4" s="175"/>
      <c r="GOL4" s="175"/>
      <c r="GOM4" s="175"/>
      <c r="GON4" s="175"/>
      <c r="GOO4" s="175"/>
      <c r="GOP4" s="175"/>
      <c r="GOQ4" s="175"/>
      <c r="GOR4" s="175"/>
      <c r="GOS4" s="175"/>
      <c r="GOT4" s="175"/>
      <c r="GOU4" s="175"/>
      <c r="GOV4" s="175"/>
      <c r="GOW4" s="175"/>
      <c r="GOX4" s="175"/>
      <c r="GOY4" s="175"/>
      <c r="GOZ4" s="175"/>
      <c r="GPA4" s="175"/>
      <c r="GPB4" s="175"/>
      <c r="GPC4" s="175"/>
      <c r="GPD4" s="175"/>
      <c r="GPE4" s="175"/>
      <c r="GPF4" s="175"/>
      <c r="GPG4" s="175"/>
      <c r="GPH4" s="175"/>
      <c r="GPI4" s="175"/>
      <c r="GPJ4" s="175"/>
      <c r="GPK4" s="175"/>
      <c r="GPL4" s="175"/>
      <c r="GPM4" s="175"/>
      <c r="GPN4" s="175"/>
      <c r="GPO4" s="175"/>
      <c r="GPP4" s="175"/>
      <c r="GPQ4" s="175"/>
      <c r="GPR4" s="175"/>
      <c r="GPS4" s="175"/>
      <c r="GPT4" s="175"/>
      <c r="GPU4" s="175"/>
      <c r="GPV4" s="175"/>
      <c r="GPW4" s="175"/>
      <c r="GPX4" s="175"/>
      <c r="GPY4" s="175"/>
      <c r="GPZ4" s="175"/>
      <c r="GQA4" s="175"/>
      <c r="GQB4" s="175"/>
      <c r="GQC4" s="175"/>
      <c r="GQD4" s="175"/>
      <c r="GQE4" s="175"/>
      <c r="GQF4" s="175"/>
      <c r="GQG4" s="175"/>
      <c r="GQH4" s="175"/>
      <c r="GQI4" s="175"/>
      <c r="GQJ4" s="175"/>
      <c r="GQK4" s="175"/>
      <c r="GQL4" s="175"/>
      <c r="GQM4" s="175"/>
      <c r="GQN4" s="175"/>
      <c r="GQO4" s="175"/>
      <c r="GQP4" s="175"/>
      <c r="GQQ4" s="175"/>
      <c r="GQR4" s="175"/>
      <c r="GQS4" s="175"/>
      <c r="GQT4" s="175"/>
      <c r="GQU4" s="175"/>
      <c r="GQV4" s="175"/>
      <c r="GQW4" s="175"/>
      <c r="GQX4" s="175"/>
      <c r="GQY4" s="175"/>
      <c r="GQZ4" s="175"/>
      <c r="GRA4" s="175"/>
      <c r="GRB4" s="175"/>
      <c r="GRC4" s="175"/>
      <c r="GRD4" s="175"/>
      <c r="GRE4" s="175"/>
      <c r="GRF4" s="175"/>
      <c r="GRG4" s="175"/>
      <c r="GRH4" s="175"/>
      <c r="GRI4" s="175"/>
      <c r="GRJ4" s="175"/>
      <c r="GRK4" s="175"/>
      <c r="GRL4" s="175"/>
      <c r="GRM4" s="175"/>
      <c r="GRN4" s="175"/>
      <c r="GRO4" s="175"/>
      <c r="GRP4" s="175"/>
      <c r="GRQ4" s="175"/>
      <c r="GRR4" s="175"/>
      <c r="GRS4" s="175"/>
      <c r="GRT4" s="175"/>
      <c r="GRU4" s="175"/>
      <c r="GRV4" s="175"/>
      <c r="GRW4" s="175"/>
      <c r="GRX4" s="175"/>
      <c r="GRY4" s="175"/>
      <c r="GRZ4" s="175"/>
      <c r="GSA4" s="175"/>
      <c r="GSB4" s="175"/>
      <c r="GSC4" s="175"/>
      <c r="GSD4" s="175"/>
      <c r="GSE4" s="175"/>
      <c r="GSF4" s="175"/>
      <c r="GSG4" s="175"/>
      <c r="GSH4" s="175"/>
      <c r="GSI4" s="175"/>
      <c r="GSJ4" s="175"/>
      <c r="GSK4" s="175"/>
      <c r="GSL4" s="175"/>
      <c r="GSM4" s="175"/>
      <c r="GSN4" s="175"/>
      <c r="GSO4" s="175"/>
      <c r="GSP4" s="175"/>
      <c r="GSQ4" s="175"/>
      <c r="GSR4" s="175"/>
      <c r="GSS4" s="175"/>
      <c r="GST4" s="175"/>
      <c r="GSU4" s="175"/>
      <c r="GSV4" s="175"/>
      <c r="GSW4" s="175"/>
      <c r="GSX4" s="175"/>
      <c r="GSY4" s="175"/>
      <c r="GSZ4" s="175"/>
      <c r="GTA4" s="175"/>
      <c r="GTB4" s="175"/>
      <c r="GTC4" s="175"/>
      <c r="GTD4" s="175"/>
      <c r="GTE4" s="175"/>
      <c r="GTF4" s="175"/>
      <c r="GTG4" s="175"/>
      <c r="GTH4" s="175"/>
      <c r="GTI4" s="175"/>
      <c r="GTJ4" s="175"/>
      <c r="GTK4" s="175"/>
      <c r="GTL4" s="175"/>
      <c r="GTM4" s="175"/>
      <c r="GTN4" s="175"/>
      <c r="GTO4" s="175"/>
      <c r="GTP4" s="175"/>
      <c r="GTQ4" s="175"/>
      <c r="GTR4" s="175"/>
      <c r="GTS4" s="175"/>
      <c r="GTT4" s="175"/>
      <c r="GTU4" s="175"/>
      <c r="GTV4" s="175"/>
      <c r="GTW4" s="175"/>
      <c r="GTX4" s="175"/>
      <c r="GTY4" s="175"/>
      <c r="GTZ4" s="175"/>
      <c r="GUA4" s="175"/>
      <c r="GUB4" s="175"/>
      <c r="GUC4" s="175"/>
      <c r="GUD4" s="175"/>
      <c r="GUE4" s="175"/>
      <c r="GUF4" s="175"/>
      <c r="GUG4" s="175"/>
      <c r="GUH4" s="175"/>
      <c r="GUI4" s="175"/>
      <c r="GUJ4" s="175"/>
      <c r="GUK4" s="175"/>
      <c r="GUL4" s="175"/>
      <c r="GUM4" s="175"/>
      <c r="GUN4" s="175"/>
      <c r="GUO4" s="175"/>
      <c r="GUP4" s="175"/>
      <c r="GUQ4" s="175"/>
      <c r="GUR4" s="175"/>
      <c r="GUS4" s="175"/>
      <c r="GUT4" s="175"/>
      <c r="GUU4" s="175"/>
      <c r="GUV4" s="175"/>
      <c r="GUW4" s="175"/>
      <c r="GUX4" s="175"/>
      <c r="GUY4" s="175"/>
      <c r="GUZ4" s="175"/>
      <c r="GVA4" s="175"/>
      <c r="GVB4" s="175"/>
      <c r="GVC4" s="175"/>
      <c r="GVD4" s="175"/>
      <c r="GVE4" s="175"/>
      <c r="GVF4" s="175"/>
      <c r="GVG4" s="175"/>
      <c r="GVH4" s="175"/>
      <c r="GVI4" s="175"/>
      <c r="GVJ4" s="175"/>
      <c r="GVK4" s="175"/>
      <c r="GVL4" s="175"/>
      <c r="GVM4" s="175"/>
      <c r="GVN4" s="175"/>
      <c r="GVO4" s="175"/>
      <c r="GVP4" s="175"/>
      <c r="GVQ4" s="175"/>
      <c r="GVR4" s="175"/>
      <c r="GVS4" s="175"/>
      <c r="GVT4" s="175"/>
      <c r="GVU4" s="175"/>
      <c r="GVV4" s="175"/>
      <c r="GVW4" s="175"/>
      <c r="GVX4" s="175"/>
      <c r="GVY4" s="175"/>
      <c r="GVZ4" s="175"/>
      <c r="GWA4" s="175"/>
      <c r="GWB4" s="175"/>
      <c r="GWC4" s="175"/>
      <c r="GWD4" s="175"/>
      <c r="GWE4" s="175"/>
      <c r="GWF4" s="175"/>
      <c r="GWG4" s="175"/>
      <c r="GWH4" s="175"/>
      <c r="GWI4" s="175"/>
      <c r="GWJ4" s="175"/>
      <c r="GWK4" s="175"/>
      <c r="GWL4" s="175"/>
      <c r="GWM4" s="175"/>
      <c r="GWN4" s="175"/>
      <c r="GWO4" s="175"/>
      <c r="GWP4" s="175"/>
      <c r="GWQ4" s="175"/>
      <c r="GWR4" s="175"/>
      <c r="GWS4" s="175"/>
      <c r="GWT4" s="175"/>
      <c r="GWU4" s="175"/>
      <c r="GWV4" s="175"/>
      <c r="GWW4" s="175"/>
      <c r="GWX4" s="175"/>
      <c r="GWY4" s="175"/>
      <c r="GWZ4" s="175"/>
      <c r="GXA4" s="175"/>
      <c r="GXB4" s="175"/>
      <c r="GXC4" s="175"/>
      <c r="GXD4" s="175"/>
      <c r="GXE4" s="175"/>
      <c r="GXF4" s="175"/>
      <c r="GXG4" s="175"/>
      <c r="GXH4" s="175"/>
      <c r="GXI4" s="175"/>
      <c r="GXJ4" s="175"/>
      <c r="GXK4" s="175"/>
      <c r="GXL4" s="175"/>
      <c r="GXM4" s="175"/>
      <c r="GXN4" s="175"/>
      <c r="GXO4" s="175"/>
      <c r="GXP4" s="175"/>
      <c r="GXQ4" s="175"/>
      <c r="GXR4" s="175"/>
      <c r="GXS4" s="175"/>
      <c r="GXT4" s="175"/>
      <c r="GXU4" s="175"/>
      <c r="GXV4" s="175"/>
      <c r="GXW4" s="175"/>
      <c r="GXX4" s="175"/>
      <c r="GXY4" s="175"/>
      <c r="GXZ4" s="175"/>
      <c r="GYA4" s="175"/>
      <c r="GYB4" s="175"/>
      <c r="GYC4" s="175"/>
      <c r="GYD4" s="175"/>
      <c r="GYE4" s="175"/>
      <c r="GYF4" s="175"/>
      <c r="GYG4" s="175"/>
      <c r="GYH4" s="175"/>
      <c r="GYI4" s="175"/>
      <c r="GYJ4" s="175"/>
      <c r="GYK4" s="175"/>
      <c r="GYL4" s="175"/>
      <c r="GYM4" s="175"/>
      <c r="GYN4" s="175"/>
      <c r="GYO4" s="175"/>
      <c r="GYP4" s="175"/>
      <c r="GYQ4" s="175"/>
      <c r="GYR4" s="175"/>
      <c r="GYS4" s="175"/>
      <c r="GYT4" s="175"/>
      <c r="GYU4" s="175"/>
      <c r="GYV4" s="175"/>
      <c r="GYW4" s="175"/>
      <c r="GYX4" s="175"/>
      <c r="GYY4" s="175"/>
      <c r="GYZ4" s="175"/>
      <c r="GZA4" s="175"/>
      <c r="GZB4" s="175"/>
      <c r="GZC4" s="175"/>
      <c r="GZD4" s="175"/>
      <c r="GZE4" s="175"/>
      <c r="GZF4" s="175"/>
      <c r="GZG4" s="175"/>
      <c r="GZH4" s="175"/>
      <c r="GZI4" s="175"/>
      <c r="GZJ4" s="175"/>
      <c r="GZK4" s="175"/>
      <c r="GZL4" s="175"/>
      <c r="GZM4" s="175"/>
      <c r="GZN4" s="175"/>
      <c r="GZO4" s="175"/>
      <c r="GZP4" s="175"/>
      <c r="GZQ4" s="175"/>
      <c r="GZR4" s="175"/>
      <c r="GZS4" s="175"/>
      <c r="GZT4" s="175"/>
      <c r="GZU4" s="175"/>
      <c r="GZV4" s="175"/>
      <c r="GZW4" s="175"/>
      <c r="GZX4" s="175"/>
      <c r="GZY4" s="175"/>
      <c r="GZZ4" s="175"/>
      <c r="HAA4" s="175"/>
      <c r="HAB4" s="175"/>
      <c r="HAC4" s="175"/>
      <c r="HAD4" s="175"/>
      <c r="HAE4" s="175"/>
      <c r="HAF4" s="175"/>
      <c r="HAG4" s="175"/>
      <c r="HAH4" s="175"/>
      <c r="HAI4" s="175"/>
      <c r="HAJ4" s="175"/>
      <c r="HAK4" s="175"/>
      <c r="HAL4" s="175"/>
      <c r="HAM4" s="175"/>
      <c r="HAN4" s="175"/>
      <c r="HAO4" s="175"/>
      <c r="HAP4" s="175"/>
      <c r="HAQ4" s="175"/>
      <c r="HAR4" s="175"/>
      <c r="HAS4" s="175"/>
      <c r="HAT4" s="175"/>
      <c r="HAU4" s="175"/>
      <c r="HAV4" s="175"/>
      <c r="HAW4" s="175"/>
      <c r="HAX4" s="175"/>
      <c r="HAY4" s="175"/>
      <c r="HAZ4" s="175"/>
      <c r="HBA4" s="175"/>
      <c r="HBB4" s="175"/>
      <c r="HBC4" s="175"/>
      <c r="HBD4" s="175"/>
      <c r="HBE4" s="175"/>
      <c r="HBF4" s="175"/>
      <c r="HBG4" s="175"/>
      <c r="HBH4" s="175"/>
      <c r="HBI4" s="175"/>
      <c r="HBJ4" s="175"/>
      <c r="HBK4" s="175"/>
      <c r="HBL4" s="175"/>
      <c r="HBM4" s="175"/>
      <c r="HBN4" s="175"/>
      <c r="HBO4" s="175"/>
      <c r="HBP4" s="175"/>
      <c r="HBQ4" s="175"/>
      <c r="HBR4" s="175"/>
      <c r="HBS4" s="175"/>
      <c r="HBT4" s="175"/>
      <c r="HBU4" s="175"/>
      <c r="HBV4" s="175"/>
      <c r="HBW4" s="175"/>
      <c r="HBX4" s="175"/>
      <c r="HBY4" s="175"/>
      <c r="HBZ4" s="175"/>
      <c r="HCA4" s="175"/>
      <c r="HCB4" s="175"/>
      <c r="HCC4" s="175"/>
      <c r="HCD4" s="175"/>
      <c r="HCE4" s="175"/>
      <c r="HCF4" s="175"/>
      <c r="HCG4" s="175"/>
      <c r="HCH4" s="175"/>
      <c r="HCI4" s="175"/>
      <c r="HCJ4" s="175"/>
      <c r="HCK4" s="175"/>
      <c r="HCL4" s="175"/>
      <c r="HCM4" s="175"/>
      <c r="HCN4" s="175"/>
      <c r="HCO4" s="175"/>
      <c r="HCP4" s="175"/>
      <c r="HCQ4" s="175"/>
      <c r="HCR4" s="175"/>
      <c r="HCS4" s="175"/>
      <c r="HCT4" s="175"/>
      <c r="HCU4" s="175"/>
      <c r="HCV4" s="175"/>
      <c r="HCW4" s="175"/>
      <c r="HCX4" s="175"/>
      <c r="HCY4" s="175"/>
      <c r="HCZ4" s="175"/>
      <c r="HDA4" s="175"/>
      <c r="HDB4" s="175"/>
      <c r="HDC4" s="175"/>
      <c r="HDD4" s="175"/>
      <c r="HDE4" s="175"/>
      <c r="HDF4" s="175"/>
      <c r="HDG4" s="175"/>
      <c r="HDH4" s="175"/>
      <c r="HDI4" s="175"/>
      <c r="HDJ4" s="175"/>
      <c r="HDK4" s="175"/>
      <c r="HDL4" s="175"/>
      <c r="HDM4" s="175"/>
      <c r="HDN4" s="175"/>
      <c r="HDO4" s="175"/>
      <c r="HDP4" s="175"/>
      <c r="HDQ4" s="175"/>
      <c r="HDR4" s="175"/>
      <c r="HDS4" s="175"/>
      <c r="HDT4" s="175"/>
      <c r="HDU4" s="175"/>
      <c r="HDV4" s="175"/>
      <c r="HDW4" s="175"/>
      <c r="HDX4" s="175"/>
      <c r="HDY4" s="175"/>
      <c r="HDZ4" s="175"/>
      <c r="HEA4" s="175"/>
      <c r="HEB4" s="175"/>
      <c r="HEC4" s="175"/>
      <c r="HED4" s="175"/>
      <c r="HEE4" s="175"/>
      <c r="HEF4" s="175"/>
      <c r="HEG4" s="175"/>
      <c r="HEH4" s="175"/>
      <c r="HEI4" s="175"/>
      <c r="HEJ4" s="175"/>
      <c r="HEK4" s="175"/>
      <c r="HEL4" s="175"/>
      <c r="HEM4" s="175"/>
      <c r="HEN4" s="175"/>
      <c r="HEO4" s="175"/>
      <c r="HEP4" s="175"/>
      <c r="HEQ4" s="175"/>
      <c r="HER4" s="175"/>
      <c r="HES4" s="175"/>
      <c r="HET4" s="175"/>
      <c r="HEU4" s="175"/>
      <c r="HEV4" s="175"/>
      <c r="HEW4" s="175"/>
      <c r="HEX4" s="175"/>
      <c r="HEY4" s="175"/>
      <c r="HEZ4" s="175"/>
      <c r="HFA4" s="175"/>
      <c r="HFB4" s="175"/>
      <c r="HFC4" s="175"/>
      <c r="HFD4" s="175"/>
      <c r="HFE4" s="175"/>
      <c r="HFF4" s="175"/>
      <c r="HFG4" s="175"/>
      <c r="HFH4" s="175"/>
      <c r="HFI4" s="175"/>
      <c r="HFJ4" s="175"/>
      <c r="HFK4" s="175"/>
      <c r="HFL4" s="175"/>
      <c r="HFM4" s="175"/>
      <c r="HFN4" s="175"/>
      <c r="HFO4" s="175"/>
      <c r="HFP4" s="175"/>
      <c r="HFQ4" s="175"/>
      <c r="HFR4" s="175"/>
      <c r="HFS4" s="175"/>
      <c r="HFT4" s="175"/>
      <c r="HFU4" s="175"/>
      <c r="HFV4" s="175"/>
      <c r="HFW4" s="175"/>
      <c r="HFX4" s="175"/>
      <c r="HFY4" s="175"/>
      <c r="HFZ4" s="175"/>
      <c r="HGA4" s="175"/>
      <c r="HGB4" s="175"/>
      <c r="HGC4" s="175"/>
      <c r="HGD4" s="175"/>
      <c r="HGE4" s="175"/>
      <c r="HGF4" s="175"/>
      <c r="HGG4" s="175"/>
      <c r="HGH4" s="175"/>
      <c r="HGI4" s="175"/>
      <c r="HGJ4" s="175"/>
      <c r="HGK4" s="175"/>
      <c r="HGL4" s="175"/>
      <c r="HGM4" s="175"/>
      <c r="HGN4" s="175"/>
      <c r="HGO4" s="175"/>
      <c r="HGP4" s="175"/>
      <c r="HGQ4" s="175"/>
      <c r="HGR4" s="175"/>
      <c r="HGS4" s="175"/>
      <c r="HGT4" s="175"/>
      <c r="HGU4" s="175"/>
      <c r="HGV4" s="175"/>
      <c r="HGW4" s="175"/>
      <c r="HGX4" s="175"/>
      <c r="HGY4" s="175"/>
      <c r="HGZ4" s="175"/>
      <c r="HHA4" s="175"/>
      <c r="HHB4" s="175"/>
      <c r="HHC4" s="175"/>
      <c r="HHD4" s="175"/>
      <c r="HHE4" s="175"/>
      <c r="HHF4" s="175"/>
      <c r="HHG4" s="175"/>
      <c r="HHH4" s="175"/>
      <c r="HHI4" s="175"/>
      <c r="HHJ4" s="175"/>
      <c r="HHK4" s="175"/>
      <c r="HHL4" s="175"/>
      <c r="HHM4" s="175"/>
      <c r="HHN4" s="175"/>
      <c r="HHO4" s="175"/>
      <c r="HHP4" s="175"/>
      <c r="HHQ4" s="175"/>
      <c r="HHR4" s="175"/>
      <c r="HHS4" s="175"/>
      <c r="HHT4" s="175"/>
      <c r="HHU4" s="175"/>
      <c r="HHV4" s="175"/>
      <c r="HHW4" s="175"/>
      <c r="HHX4" s="175"/>
      <c r="HHY4" s="175"/>
      <c r="HHZ4" s="175"/>
      <c r="HIA4" s="175"/>
      <c r="HIB4" s="175"/>
      <c r="HIC4" s="175"/>
      <c r="HID4" s="175"/>
      <c r="HIE4" s="175"/>
      <c r="HIF4" s="175"/>
      <c r="HIG4" s="175"/>
      <c r="HIH4" s="175"/>
      <c r="HII4" s="175"/>
      <c r="HIJ4" s="175"/>
      <c r="HIK4" s="175"/>
      <c r="HIL4" s="175"/>
      <c r="HIM4" s="175"/>
      <c r="HIN4" s="175"/>
      <c r="HIO4" s="175"/>
      <c r="HIP4" s="175"/>
      <c r="HIQ4" s="175"/>
      <c r="HIR4" s="175"/>
      <c r="HIS4" s="175"/>
      <c r="HIT4" s="175"/>
      <c r="HIU4" s="175"/>
      <c r="HIV4" s="175"/>
      <c r="HIW4" s="175"/>
      <c r="HIX4" s="175"/>
      <c r="HIY4" s="175"/>
      <c r="HIZ4" s="175"/>
      <c r="HJA4" s="175"/>
      <c r="HJB4" s="175"/>
      <c r="HJC4" s="175"/>
      <c r="HJD4" s="175"/>
      <c r="HJE4" s="175"/>
      <c r="HJF4" s="175"/>
      <c r="HJG4" s="175"/>
      <c r="HJH4" s="175"/>
      <c r="HJI4" s="175"/>
      <c r="HJJ4" s="175"/>
      <c r="HJK4" s="175"/>
      <c r="HJL4" s="175"/>
      <c r="HJM4" s="175"/>
      <c r="HJN4" s="175"/>
      <c r="HJO4" s="175"/>
      <c r="HJP4" s="175"/>
      <c r="HJQ4" s="175"/>
      <c r="HJR4" s="175"/>
      <c r="HJS4" s="175"/>
      <c r="HJT4" s="175"/>
      <c r="HJU4" s="175"/>
      <c r="HJV4" s="175"/>
      <c r="HJW4" s="175"/>
      <c r="HJX4" s="175"/>
      <c r="HJY4" s="175"/>
      <c r="HJZ4" s="175"/>
      <c r="HKA4" s="175"/>
      <c r="HKB4" s="175"/>
      <c r="HKC4" s="175"/>
      <c r="HKD4" s="175"/>
      <c r="HKE4" s="175"/>
      <c r="HKF4" s="175"/>
      <c r="HKG4" s="175"/>
      <c r="HKH4" s="175"/>
      <c r="HKI4" s="175"/>
      <c r="HKJ4" s="175"/>
      <c r="HKK4" s="175"/>
      <c r="HKL4" s="175"/>
      <c r="HKM4" s="175"/>
      <c r="HKN4" s="175"/>
      <c r="HKO4" s="175"/>
      <c r="HKP4" s="175"/>
      <c r="HKQ4" s="175"/>
      <c r="HKR4" s="175"/>
      <c r="HKS4" s="175"/>
      <c r="HKT4" s="175"/>
      <c r="HKU4" s="175"/>
      <c r="HKV4" s="175"/>
      <c r="HKW4" s="175"/>
      <c r="HKX4" s="175"/>
      <c r="HKY4" s="175"/>
      <c r="HKZ4" s="175"/>
      <c r="HLA4" s="175"/>
      <c r="HLB4" s="175"/>
      <c r="HLC4" s="175"/>
      <c r="HLD4" s="175"/>
      <c r="HLE4" s="175"/>
      <c r="HLF4" s="175"/>
      <c r="HLG4" s="175"/>
      <c r="HLH4" s="175"/>
      <c r="HLI4" s="175"/>
      <c r="HLJ4" s="175"/>
      <c r="HLK4" s="175"/>
      <c r="HLL4" s="175"/>
      <c r="HLM4" s="175"/>
      <c r="HLN4" s="175"/>
      <c r="HLO4" s="175"/>
      <c r="HLP4" s="175"/>
      <c r="HLQ4" s="175"/>
      <c r="HLR4" s="175"/>
      <c r="HLS4" s="175"/>
      <c r="HLT4" s="175"/>
      <c r="HLU4" s="175"/>
      <c r="HLV4" s="175"/>
      <c r="HLW4" s="175"/>
      <c r="HLX4" s="175"/>
      <c r="HLY4" s="175"/>
      <c r="HLZ4" s="175"/>
      <c r="HMA4" s="175"/>
      <c r="HMB4" s="175"/>
      <c r="HMC4" s="175"/>
      <c r="HMD4" s="175"/>
      <c r="HME4" s="175"/>
      <c r="HMF4" s="175"/>
      <c r="HMG4" s="175"/>
      <c r="HMH4" s="175"/>
      <c r="HMI4" s="175"/>
      <c r="HMJ4" s="175"/>
      <c r="HMK4" s="175"/>
      <c r="HML4" s="175"/>
      <c r="HMM4" s="175"/>
      <c r="HMN4" s="175"/>
      <c r="HMO4" s="175"/>
      <c r="HMP4" s="175"/>
      <c r="HMQ4" s="175"/>
      <c r="HMR4" s="175"/>
      <c r="HMS4" s="175"/>
      <c r="HMT4" s="175"/>
      <c r="HMU4" s="175"/>
      <c r="HMV4" s="175"/>
      <c r="HMW4" s="175"/>
      <c r="HMX4" s="175"/>
      <c r="HMY4" s="175"/>
      <c r="HMZ4" s="175"/>
      <c r="HNA4" s="175"/>
      <c r="HNB4" s="175"/>
      <c r="HNC4" s="175"/>
      <c r="HND4" s="175"/>
      <c r="HNE4" s="175"/>
      <c r="HNF4" s="175"/>
      <c r="HNG4" s="175"/>
      <c r="HNH4" s="175"/>
      <c r="HNI4" s="175"/>
      <c r="HNJ4" s="175"/>
      <c r="HNK4" s="175"/>
      <c r="HNL4" s="175"/>
      <c r="HNM4" s="175"/>
      <c r="HNN4" s="175"/>
      <c r="HNO4" s="175"/>
      <c r="HNP4" s="175"/>
      <c r="HNQ4" s="175"/>
      <c r="HNR4" s="175"/>
      <c r="HNS4" s="175"/>
      <c r="HNT4" s="175"/>
      <c r="HNU4" s="175"/>
      <c r="HNV4" s="175"/>
      <c r="HNW4" s="175"/>
      <c r="HNX4" s="175"/>
      <c r="HNY4" s="175"/>
      <c r="HNZ4" s="175"/>
      <c r="HOA4" s="175"/>
      <c r="HOB4" s="175"/>
      <c r="HOC4" s="175"/>
      <c r="HOD4" s="175"/>
      <c r="HOE4" s="175"/>
      <c r="HOF4" s="175"/>
      <c r="HOG4" s="175"/>
      <c r="HOH4" s="175"/>
      <c r="HOI4" s="175"/>
      <c r="HOJ4" s="175"/>
      <c r="HOK4" s="175"/>
      <c r="HOL4" s="175"/>
      <c r="HOM4" s="175"/>
      <c r="HON4" s="175"/>
      <c r="HOO4" s="175"/>
      <c r="HOP4" s="175"/>
      <c r="HOQ4" s="175"/>
      <c r="HOR4" s="175"/>
      <c r="HOS4" s="175"/>
      <c r="HOT4" s="175"/>
      <c r="HOU4" s="175"/>
      <c r="HOV4" s="175"/>
      <c r="HOW4" s="175"/>
      <c r="HOX4" s="175"/>
      <c r="HOY4" s="175"/>
      <c r="HOZ4" s="175"/>
      <c r="HPA4" s="175"/>
      <c r="HPB4" s="175"/>
      <c r="HPC4" s="175"/>
      <c r="HPD4" s="175"/>
      <c r="HPE4" s="175"/>
      <c r="HPF4" s="175"/>
      <c r="HPG4" s="175"/>
      <c r="HPH4" s="175"/>
      <c r="HPI4" s="175"/>
      <c r="HPJ4" s="175"/>
      <c r="HPK4" s="175"/>
      <c r="HPL4" s="175"/>
      <c r="HPM4" s="175"/>
      <c r="HPN4" s="175"/>
      <c r="HPO4" s="175"/>
      <c r="HPP4" s="175"/>
      <c r="HPQ4" s="175"/>
      <c r="HPR4" s="175"/>
      <c r="HPS4" s="175"/>
      <c r="HPT4" s="175"/>
      <c r="HPU4" s="175"/>
      <c r="HPV4" s="175"/>
      <c r="HPW4" s="175"/>
      <c r="HPX4" s="175"/>
      <c r="HPY4" s="175"/>
      <c r="HPZ4" s="175"/>
      <c r="HQA4" s="175"/>
      <c r="HQB4" s="175"/>
      <c r="HQC4" s="175"/>
      <c r="HQD4" s="175"/>
      <c r="HQE4" s="175"/>
      <c r="HQF4" s="175"/>
      <c r="HQG4" s="175"/>
      <c r="HQH4" s="175"/>
      <c r="HQI4" s="175"/>
      <c r="HQJ4" s="175"/>
      <c r="HQK4" s="175"/>
      <c r="HQL4" s="175"/>
      <c r="HQM4" s="175"/>
      <c r="HQN4" s="175"/>
      <c r="HQO4" s="175"/>
      <c r="HQP4" s="175"/>
      <c r="HQQ4" s="175"/>
      <c r="HQR4" s="175"/>
      <c r="HQS4" s="175"/>
      <c r="HQT4" s="175"/>
      <c r="HQU4" s="175"/>
      <c r="HQV4" s="175"/>
      <c r="HQW4" s="175"/>
      <c r="HQX4" s="175"/>
      <c r="HQY4" s="175"/>
      <c r="HQZ4" s="175"/>
      <c r="HRA4" s="175"/>
      <c r="HRB4" s="175"/>
      <c r="HRC4" s="175"/>
      <c r="HRD4" s="175"/>
      <c r="HRE4" s="175"/>
      <c r="HRF4" s="175"/>
      <c r="HRG4" s="175"/>
      <c r="HRH4" s="175"/>
      <c r="HRI4" s="175"/>
      <c r="HRJ4" s="175"/>
      <c r="HRK4" s="175"/>
      <c r="HRL4" s="175"/>
      <c r="HRM4" s="175"/>
      <c r="HRN4" s="175"/>
      <c r="HRO4" s="175"/>
      <c r="HRP4" s="175"/>
      <c r="HRQ4" s="175"/>
      <c r="HRR4" s="175"/>
      <c r="HRS4" s="175"/>
      <c r="HRT4" s="175"/>
      <c r="HRU4" s="175"/>
      <c r="HRV4" s="175"/>
      <c r="HRW4" s="175"/>
      <c r="HRX4" s="175"/>
      <c r="HRY4" s="175"/>
      <c r="HRZ4" s="175"/>
      <c r="HSA4" s="175"/>
      <c r="HSB4" s="175"/>
      <c r="HSC4" s="175"/>
      <c r="HSD4" s="175"/>
      <c r="HSE4" s="175"/>
      <c r="HSF4" s="175"/>
      <c r="HSG4" s="175"/>
      <c r="HSH4" s="175"/>
      <c r="HSI4" s="175"/>
      <c r="HSJ4" s="175"/>
      <c r="HSK4" s="175"/>
      <c r="HSL4" s="175"/>
      <c r="HSM4" s="175"/>
      <c r="HSN4" s="175"/>
      <c r="HSO4" s="175"/>
      <c r="HSP4" s="175"/>
      <c r="HSQ4" s="175"/>
      <c r="HSR4" s="175"/>
      <c r="HSS4" s="175"/>
      <c r="HST4" s="175"/>
      <c r="HSU4" s="175"/>
      <c r="HSV4" s="175"/>
      <c r="HSW4" s="175"/>
      <c r="HSX4" s="175"/>
      <c r="HSY4" s="175"/>
      <c r="HSZ4" s="175"/>
      <c r="HTA4" s="175"/>
      <c r="HTB4" s="175"/>
      <c r="HTC4" s="175"/>
      <c r="HTD4" s="175"/>
      <c r="HTE4" s="175"/>
      <c r="HTF4" s="175"/>
      <c r="HTG4" s="175"/>
      <c r="HTH4" s="175"/>
      <c r="HTI4" s="175"/>
      <c r="HTJ4" s="175"/>
      <c r="HTK4" s="175"/>
      <c r="HTL4" s="175"/>
      <c r="HTM4" s="175"/>
      <c r="HTN4" s="175"/>
      <c r="HTO4" s="175"/>
      <c r="HTP4" s="175"/>
      <c r="HTQ4" s="175"/>
      <c r="HTR4" s="175"/>
      <c r="HTS4" s="175"/>
      <c r="HTT4" s="175"/>
      <c r="HTU4" s="175"/>
      <c r="HTV4" s="175"/>
      <c r="HTW4" s="175"/>
      <c r="HTX4" s="175"/>
      <c r="HTY4" s="175"/>
      <c r="HTZ4" s="175"/>
      <c r="HUA4" s="175"/>
      <c r="HUB4" s="175"/>
      <c r="HUC4" s="175"/>
      <c r="HUD4" s="175"/>
      <c r="HUE4" s="175"/>
      <c r="HUF4" s="175"/>
      <c r="HUG4" s="175"/>
      <c r="HUH4" s="175"/>
      <c r="HUI4" s="175"/>
      <c r="HUJ4" s="175"/>
      <c r="HUK4" s="175"/>
      <c r="HUL4" s="175"/>
      <c r="HUM4" s="175"/>
      <c r="HUN4" s="175"/>
      <c r="HUO4" s="175"/>
      <c r="HUP4" s="175"/>
      <c r="HUQ4" s="175"/>
      <c r="HUR4" s="175"/>
      <c r="HUS4" s="175"/>
      <c r="HUT4" s="175"/>
      <c r="HUU4" s="175"/>
      <c r="HUV4" s="175"/>
      <c r="HUW4" s="175"/>
      <c r="HUX4" s="175"/>
      <c r="HUY4" s="175"/>
      <c r="HUZ4" s="175"/>
      <c r="HVA4" s="175"/>
      <c r="HVB4" s="175"/>
      <c r="HVC4" s="175"/>
      <c r="HVD4" s="175"/>
      <c r="HVE4" s="175"/>
      <c r="HVF4" s="175"/>
      <c r="HVG4" s="175"/>
      <c r="HVH4" s="175"/>
      <c r="HVI4" s="175"/>
      <c r="HVJ4" s="175"/>
      <c r="HVK4" s="175"/>
      <c r="HVL4" s="175"/>
      <c r="HVM4" s="175"/>
      <c r="HVN4" s="175"/>
      <c r="HVO4" s="175"/>
      <c r="HVP4" s="175"/>
      <c r="HVQ4" s="175"/>
      <c r="HVR4" s="175"/>
      <c r="HVS4" s="175"/>
      <c r="HVT4" s="175"/>
      <c r="HVU4" s="175"/>
      <c r="HVV4" s="175"/>
      <c r="HVW4" s="175"/>
      <c r="HVX4" s="175"/>
      <c r="HVY4" s="175"/>
      <c r="HVZ4" s="175"/>
      <c r="HWA4" s="175"/>
      <c r="HWB4" s="175"/>
      <c r="HWC4" s="175"/>
      <c r="HWD4" s="175"/>
      <c r="HWE4" s="175"/>
      <c r="HWF4" s="175"/>
      <c r="HWG4" s="175"/>
      <c r="HWH4" s="175"/>
      <c r="HWI4" s="175"/>
      <c r="HWJ4" s="175"/>
      <c r="HWK4" s="175"/>
      <c r="HWL4" s="175"/>
      <c r="HWM4" s="175"/>
      <c r="HWN4" s="175"/>
      <c r="HWO4" s="175"/>
      <c r="HWP4" s="175"/>
      <c r="HWQ4" s="175"/>
      <c r="HWR4" s="175"/>
      <c r="HWS4" s="175"/>
      <c r="HWT4" s="175"/>
      <c r="HWU4" s="175"/>
      <c r="HWV4" s="175"/>
      <c r="HWW4" s="175"/>
      <c r="HWX4" s="175"/>
      <c r="HWY4" s="175"/>
      <c r="HWZ4" s="175"/>
      <c r="HXA4" s="175"/>
      <c r="HXB4" s="175"/>
      <c r="HXC4" s="175"/>
      <c r="HXD4" s="175"/>
      <c r="HXE4" s="175"/>
      <c r="HXF4" s="175"/>
      <c r="HXG4" s="175"/>
      <c r="HXH4" s="175"/>
      <c r="HXI4" s="175"/>
      <c r="HXJ4" s="175"/>
      <c r="HXK4" s="175"/>
      <c r="HXL4" s="175"/>
      <c r="HXM4" s="175"/>
      <c r="HXN4" s="175"/>
      <c r="HXO4" s="175"/>
      <c r="HXP4" s="175"/>
      <c r="HXQ4" s="175"/>
      <c r="HXR4" s="175"/>
      <c r="HXS4" s="175"/>
      <c r="HXT4" s="175"/>
      <c r="HXU4" s="175"/>
      <c r="HXV4" s="175"/>
      <c r="HXW4" s="175"/>
      <c r="HXX4" s="175"/>
      <c r="HXY4" s="175"/>
      <c r="HXZ4" s="175"/>
      <c r="HYA4" s="175"/>
      <c r="HYB4" s="175"/>
      <c r="HYC4" s="175"/>
      <c r="HYD4" s="175"/>
      <c r="HYE4" s="175"/>
      <c r="HYF4" s="175"/>
      <c r="HYG4" s="175"/>
      <c r="HYH4" s="175"/>
      <c r="HYI4" s="175"/>
      <c r="HYJ4" s="175"/>
      <c r="HYK4" s="175"/>
      <c r="HYL4" s="175"/>
      <c r="HYM4" s="175"/>
      <c r="HYN4" s="175"/>
      <c r="HYO4" s="175"/>
      <c r="HYP4" s="175"/>
      <c r="HYQ4" s="175"/>
      <c r="HYR4" s="175"/>
      <c r="HYS4" s="175"/>
      <c r="HYT4" s="175"/>
      <c r="HYU4" s="175"/>
      <c r="HYV4" s="175"/>
      <c r="HYW4" s="175"/>
      <c r="HYX4" s="175"/>
      <c r="HYY4" s="175"/>
      <c r="HYZ4" s="175"/>
      <c r="HZA4" s="175"/>
      <c r="HZB4" s="175"/>
      <c r="HZC4" s="175"/>
      <c r="HZD4" s="175"/>
      <c r="HZE4" s="175"/>
      <c r="HZF4" s="175"/>
      <c r="HZG4" s="175"/>
      <c r="HZH4" s="175"/>
      <c r="HZI4" s="175"/>
      <c r="HZJ4" s="175"/>
      <c r="HZK4" s="175"/>
      <c r="HZL4" s="175"/>
      <c r="HZM4" s="175"/>
      <c r="HZN4" s="175"/>
      <c r="HZO4" s="175"/>
      <c r="HZP4" s="175"/>
      <c r="HZQ4" s="175"/>
      <c r="HZR4" s="175"/>
      <c r="HZS4" s="175"/>
      <c r="HZT4" s="175"/>
      <c r="HZU4" s="175"/>
      <c r="HZV4" s="175"/>
      <c r="HZW4" s="175"/>
      <c r="HZX4" s="175"/>
      <c r="HZY4" s="175"/>
      <c r="HZZ4" s="175"/>
      <c r="IAA4" s="175"/>
      <c r="IAB4" s="175"/>
      <c r="IAC4" s="175"/>
      <c r="IAD4" s="175"/>
      <c r="IAE4" s="175"/>
      <c r="IAF4" s="175"/>
      <c r="IAG4" s="175"/>
      <c r="IAH4" s="175"/>
      <c r="IAI4" s="175"/>
      <c r="IAJ4" s="175"/>
      <c r="IAK4" s="175"/>
      <c r="IAL4" s="175"/>
      <c r="IAM4" s="175"/>
      <c r="IAN4" s="175"/>
      <c r="IAO4" s="175"/>
      <c r="IAP4" s="175"/>
      <c r="IAQ4" s="175"/>
      <c r="IAR4" s="175"/>
      <c r="IAS4" s="175"/>
      <c r="IAT4" s="175"/>
      <c r="IAU4" s="175"/>
      <c r="IAV4" s="175"/>
      <c r="IAW4" s="175"/>
      <c r="IAX4" s="175"/>
      <c r="IAY4" s="175"/>
      <c r="IAZ4" s="175"/>
      <c r="IBA4" s="175"/>
      <c r="IBB4" s="175"/>
      <c r="IBC4" s="175"/>
      <c r="IBD4" s="175"/>
      <c r="IBE4" s="175"/>
      <c r="IBF4" s="175"/>
      <c r="IBG4" s="175"/>
      <c r="IBH4" s="175"/>
      <c r="IBI4" s="175"/>
      <c r="IBJ4" s="175"/>
      <c r="IBK4" s="175"/>
      <c r="IBL4" s="175"/>
      <c r="IBM4" s="175"/>
      <c r="IBN4" s="175"/>
      <c r="IBO4" s="175"/>
      <c r="IBP4" s="175"/>
      <c r="IBQ4" s="175"/>
      <c r="IBR4" s="175"/>
      <c r="IBS4" s="175"/>
      <c r="IBT4" s="175"/>
      <c r="IBU4" s="175"/>
      <c r="IBV4" s="175"/>
      <c r="IBW4" s="175"/>
      <c r="IBX4" s="175"/>
      <c r="IBY4" s="175"/>
      <c r="IBZ4" s="175"/>
      <c r="ICA4" s="175"/>
      <c r="ICB4" s="175"/>
      <c r="ICC4" s="175"/>
      <c r="ICD4" s="175"/>
      <c r="ICE4" s="175"/>
      <c r="ICF4" s="175"/>
      <c r="ICG4" s="175"/>
      <c r="ICH4" s="175"/>
      <c r="ICI4" s="175"/>
      <c r="ICJ4" s="175"/>
      <c r="ICK4" s="175"/>
      <c r="ICL4" s="175"/>
      <c r="ICM4" s="175"/>
      <c r="ICN4" s="175"/>
      <c r="ICO4" s="175"/>
      <c r="ICP4" s="175"/>
      <c r="ICQ4" s="175"/>
      <c r="ICR4" s="175"/>
      <c r="ICS4" s="175"/>
      <c r="ICT4" s="175"/>
      <c r="ICU4" s="175"/>
      <c r="ICV4" s="175"/>
      <c r="ICW4" s="175"/>
      <c r="ICX4" s="175"/>
      <c r="ICY4" s="175"/>
      <c r="ICZ4" s="175"/>
      <c r="IDA4" s="175"/>
      <c r="IDB4" s="175"/>
      <c r="IDC4" s="175"/>
      <c r="IDD4" s="175"/>
      <c r="IDE4" s="175"/>
      <c r="IDF4" s="175"/>
      <c r="IDG4" s="175"/>
      <c r="IDH4" s="175"/>
      <c r="IDI4" s="175"/>
      <c r="IDJ4" s="175"/>
      <c r="IDK4" s="175"/>
      <c r="IDL4" s="175"/>
      <c r="IDM4" s="175"/>
      <c r="IDN4" s="175"/>
      <c r="IDO4" s="175"/>
      <c r="IDP4" s="175"/>
      <c r="IDQ4" s="175"/>
      <c r="IDR4" s="175"/>
      <c r="IDS4" s="175"/>
      <c r="IDT4" s="175"/>
      <c r="IDU4" s="175"/>
      <c r="IDV4" s="175"/>
      <c r="IDW4" s="175"/>
      <c r="IDX4" s="175"/>
      <c r="IDY4" s="175"/>
      <c r="IDZ4" s="175"/>
      <c r="IEA4" s="175"/>
      <c r="IEB4" s="175"/>
      <c r="IEC4" s="175"/>
      <c r="IED4" s="175"/>
      <c r="IEE4" s="175"/>
      <c r="IEF4" s="175"/>
      <c r="IEG4" s="175"/>
      <c r="IEH4" s="175"/>
      <c r="IEI4" s="175"/>
      <c r="IEJ4" s="175"/>
      <c r="IEK4" s="175"/>
      <c r="IEL4" s="175"/>
      <c r="IEM4" s="175"/>
      <c r="IEN4" s="175"/>
      <c r="IEO4" s="175"/>
      <c r="IEP4" s="175"/>
      <c r="IEQ4" s="175"/>
      <c r="IER4" s="175"/>
      <c r="IES4" s="175"/>
      <c r="IET4" s="175"/>
      <c r="IEU4" s="175"/>
      <c r="IEV4" s="175"/>
      <c r="IEW4" s="175"/>
      <c r="IEX4" s="175"/>
      <c r="IEY4" s="175"/>
      <c r="IEZ4" s="175"/>
      <c r="IFA4" s="175"/>
      <c r="IFB4" s="175"/>
      <c r="IFC4" s="175"/>
      <c r="IFD4" s="175"/>
      <c r="IFE4" s="175"/>
      <c r="IFF4" s="175"/>
      <c r="IFG4" s="175"/>
      <c r="IFH4" s="175"/>
      <c r="IFI4" s="175"/>
      <c r="IFJ4" s="175"/>
      <c r="IFK4" s="175"/>
      <c r="IFL4" s="175"/>
      <c r="IFM4" s="175"/>
      <c r="IFN4" s="175"/>
      <c r="IFO4" s="175"/>
      <c r="IFP4" s="175"/>
      <c r="IFQ4" s="175"/>
      <c r="IFR4" s="175"/>
      <c r="IFS4" s="175"/>
      <c r="IFT4" s="175"/>
      <c r="IFU4" s="175"/>
      <c r="IFV4" s="175"/>
      <c r="IFW4" s="175"/>
      <c r="IFX4" s="175"/>
      <c r="IFY4" s="175"/>
      <c r="IFZ4" s="175"/>
      <c r="IGA4" s="175"/>
      <c r="IGB4" s="175"/>
      <c r="IGC4" s="175"/>
      <c r="IGD4" s="175"/>
      <c r="IGE4" s="175"/>
      <c r="IGF4" s="175"/>
      <c r="IGG4" s="175"/>
      <c r="IGH4" s="175"/>
      <c r="IGI4" s="175"/>
      <c r="IGJ4" s="175"/>
      <c r="IGK4" s="175"/>
      <c r="IGL4" s="175"/>
      <c r="IGM4" s="175"/>
      <c r="IGN4" s="175"/>
      <c r="IGO4" s="175"/>
      <c r="IGP4" s="175"/>
      <c r="IGQ4" s="175"/>
      <c r="IGR4" s="175"/>
      <c r="IGS4" s="175"/>
      <c r="IGT4" s="175"/>
      <c r="IGU4" s="175"/>
      <c r="IGV4" s="175"/>
      <c r="IGW4" s="175"/>
      <c r="IGX4" s="175"/>
      <c r="IGY4" s="175"/>
      <c r="IGZ4" s="175"/>
      <c r="IHA4" s="175"/>
      <c r="IHB4" s="175"/>
      <c r="IHC4" s="175"/>
      <c r="IHD4" s="175"/>
      <c r="IHE4" s="175"/>
      <c r="IHF4" s="175"/>
      <c r="IHG4" s="175"/>
      <c r="IHH4" s="175"/>
      <c r="IHI4" s="175"/>
      <c r="IHJ4" s="175"/>
      <c r="IHK4" s="175"/>
      <c r="IHL4" s="175"/>
      <c r="IHM4" s="175"/>
      <c r="IHN4" s="175"/>
      <c r="IHO4" s="175"/>
      <c r="IHP4" s="175"/>
      <c r="IHQ4" s="175"/>
      <c r="IHR4" s="175"/>
      <c r="IHS4" s="175"/>
      <c r="IHT4" s="175"/>
      <c r="IHU4" s="175"/>
      <c r="IHV4" s="175"/>
      <c r="IHW4" s="175"/>
      <c r="IHX4" s="175"/>
      <c r="IHY4" s="175"/>
      <c r="IHZ4" s="175"/>
      <c r="IIA4" s="175"/>
      <c r="IIB4" s="175"/>
      <c r="IIC4" s="175"/>
      <c r="IID4" s="175"/>
      <c r="IIE4" s="175"/>
      <c r="IIF4" s="175"/>
      <c r="IIG4" s="175"/>
      <c r="IIH4" s="175"/>
      <c r="III4" s="175"/>
      <c r="IIJ4" s="175"/>
      <c r="IIK4" s="175"/>
      <c r="IIL4" s="175"/>
      <c r="IIM4" s="175"/>
      <c r="IIN4" s="175"/>
      <c r="IIO4" s="175"/>
      <c r="IIP4" s="175"/>
      <c r="IIQ4" s="175"/>
      <c r="IIR4" s="175"/>
      <c r="IIS4" s="175"/>
      <c r="IIT4" s="175"/>
      <c r="IIU4" s="175"/>
      <c r="IIV4" s="175"/>
      <c r="IIW4" s="175"/>
      <c r="IIX4" s="175"/>
      <c r="IIY4" s="175"/>
      <c r="IIZ4" s="175"/>
      <c r="IJA4" s="175"/>
      <c r="IJB4" s="175"/>
      <c r="IJC4" s="175"/>
      <c r="IJD4" s="175"/>
      <c r="IJE4" s="175"/>
      <c r="IJF4" s="175"/>
      <c r="IJG4" s="175"/>
      <c r="IJH4" s="175"/>
      <c r="IJI4" s="175"/>
      <c r="IJJ4" s="175"/>
      <c r="IJK4" s="175"/>
      <c r="IJL4" s="175"/>
      <c r="IJM4" s="175"/>
      <c r="IJN4" s="175"/>
      <c r="IJO4" s="175"/>
      <c r="IJP4" s="175"/>
      <c r="IJQ4" s="175"/>
      <c r="IJR4" s="175"/>
      <c r="IJS4" s="175"/>
      <c r="IJT4" s="175"/>
      <c r="IJU4" s="175"/>
      <c r="IJV4" s="175"/>
      <c r="IJW4" s="175"/>
      <c r="IJX4" s="175"/>
      <c r="IJY4" s="175"/>
      <c r="IJZ4" s="175"/>
      <c r="IKA4" s="175"/>
      <c r="IKB4" s="175"/>
      <c r="IKC4" s="175"/>
      <c r="IKD4" s="175"/>
      <c r="IKE4" s="175"/>
      <c r="IKF4" s="175"/>
      <c r="IKG4" s="175"/>
      <c r="IKH4" s="175"/>
      <c r="IKI4" s="175"/>
      <c r="IKJ4" s="175"/>
      <c r="IKK4" s="175"/>
      <c r="IKL4" s="175"/>
      <c r="IKM4" s="175"/>
      <c r="IKN4" s="175"/>
      <c r="IKO4" s="175"/>
      <c r="IKP4" s="175"/>
      <c r="IKQ4" s="175"/>
      <c r="IKR4" s="175"/>
      <c r="IKS4" s="175"/>
      <c r="IKT4" s="175"/>
      <c r="IKU4" s="175"/>
      <c r="IKV4" s="175"/>
      <c r="IKW4" s="175"/>
      <c r="IKX4" s="175"/>
      <c r="IKY4" s="175"/>
      <c r="IKZ4" s="175"/>
      <c r="ILA4" s="175"/>
      <c r="ILB4" s="175"/>
      <c r="ILC4" s="175"/>
      <c r="ILD4" s="175"/>
      <c r="ILE4" s="175"/>
      <c r="ILF4" s="175"/>
      <c r="ILG4" s="175"/>
      <c r="ILH4" s="175"/>
      <c r="ILI4" s="175"/>
      <c r="ILJ4" s="175"/>
      <c r="ILK4" s="175"/>
      <c r="ILL4" s="175"/>
      <c r="ILM4" s="175"/>
      <c r="ILN4" s="175"/>
      <c r="ILO4" s="175"/>
      <c r="ILP4" s="175"/>
      <c r="ILQ4" s="175"/>
      <c r="ILR4" s="175"/>
      <c r="ILS4" s="175"/>
      <c r="ILT4" s="175"/>
      <c r="ILU4" s="175"/>
      <c r="ILV4" s="175"/>
      <c r="ILW4" s="175"/>
      <c r="ILX4" s="175"/>
      <c r="ILY4" s="175"/>
      <c r="ILZ4" s="175"/>
      <c r="IMA4" s="175"/>
      <c r="IMB4" s="175"/>
      <c r="IMC4" s="175"/>
      <c r="IMD4" s="175"/>
      <c r="IME4" s="175"/>
      <c r="IMF4" s="175"/>
      <c r="IMG4" s="175"/>
      <c r="IMH4" s="175"/>
      <c r="IMI4" s="175"/>
      <c r="IMJ4" s="175"/>
      <c r="IMK4" s="175"/>
      <c r="IML4" s="175"/>
      <c r="IMM4" s="175"/>
      <c r="IMN4" s="175"/>
      <c r="IMO4" s="175"/>
      <c r="IMP4" s="175"/>
      <c r="IMQ4" s="175"/>
      <c r="IMR4" s="175"/>
      <c r="IMS4" s="175"/>
      <c r="IMT4" s="175"/>
      <c r="IMU4" s="175"/>
      <c r="IMV4" s="175"/>
      <c r="IMW4" s="175"/>
      <c r="IMX4" s="175"/>
      <c r="IMY4" s="175"/>
      <c r="IMZ4" s="175"/>
      <c r="INA4" s="175"/>
      <c r="INB4" s="175"/>
      <c r="INC4" s="175"/>
      <c r="IND4" s="175"/>
      <c r="INE4" s="175"/>
      <c r="INF4" s="175"/>
      <c r="ING4" s="175"/>
      <c r="INH4" s="175"/>
      <c r="INI4" s="175"/>
      <c r="INJ4" s="175"/>
      <c r="INK4" s="175"/>
      <c r="INL4" s="175"/>
      <c r="INM4" s="175"/>
      <c r="INN4" s="175"/>
      <c r="INO4" s="175"/>
      <c r="INP4" s="175"/>
      <c r="INQ4" s="175"/>
      <c r="INR4" s="175"/>
      <c r="INS4" s="175"/>
      <c r="INT4" s="175"/>
      <c r="INU4" s="175"/>
      <c r="INV4" s="175"/>
      <c r="INW4" s="175"/>
      <c r="INX4" s="175"/>
      <c r="INY4" s="175"/>
      <c r="INZ4" s="175"/>
      <c r="IOA4" s="175"/>
      <c r="IOB4" s="175"/>
      <c r="IOC4" s="175"/>
      <c r="IOD4" s="175"/>
      <c r="IOE4" s="175"/>
      <c r="IOF4" s="175"/>
      <c r="IOG4" s="175"/>
      <c r="IOH4" s="175"/>
      <c r="IOI4" s="175"/>
      <c r="IOJ4" s="175"/>
      <c r="IOK4" s="175"/>
      <c r="IOL4" s="175"/>
      <c r="IOM4" s="175"/>
      <c r="ION4" s="175"/>
      <c r="IOO4" s="175"/>
      <c r="IOP4" s="175"/>
      <c r="IOQ4" s="175"/>
      <c r="IOR4" s="175"/>
      <c r="IOS4" s="175"/>
      <c r="IOT4" s="175"/>
      <c r="IOU4" s="175"/>
      <c r="IOV4" s="175"/>
      <c r="IOW4" s="175"/>
      <c r="IOX4" s="175"/>
      <c r="IOY4" s="175"/>
      <c r="IOZ4" s="175"/>
      <c r="IPA4" s="175"/>
      <c r="IPB4" s="175"/>
      <c r="IPC4" s="175"/>
      <c r="IPD4" s="175"/>
      <c r="IPE4" s="175"/>
      <c r="IPF4" s="175"/>
      <c r="IPG4" s="175"/>
      <c r="IPH4" s="175"/>
      <c r="IPI4" s="175"/>
      <c r="IPJ4" s="175"/>
      <c r="IPK4" s="175"/>
      <c r="IPL4" s="175"/>
      <c r="IPM4" s="175"/>
      <c r="IPN4" s="175"/>
      <c r="IPO4" s="175"/>
      <c r="IPP4" s="175"/>
      <c r="IPQ4" s="175"/>
      <c r="IPR4" s="175"/>
      <c r="IPS4" s="175"/>
      <c r="IPT4" s="175"/>
      <c r="IPU4" s="175"/>
      <c r="IPV4" s="175"/>
      <c r="IPW4" s="175"/>
      <c r="IPX4" s="175"/>
      <c r="IPY4" s="175"/>
      <c r="IPZ4" s="175"/>
      <c r="IQA4" s="175"/>
      <c r="IQB4" s="175"/>
      <c r="IQC4" s="175"/>
      <c r="IQD4" s="175"/>
      <c r="IQE4" s="175"/>
      <c r="IQF4" s="175"/>
      <c r="IQG4" s="175"/>
      <c r="IQH4" s="175"/>
      <c r="IQI4" s="175"/>
      <c r="IQJ4" s="175"/>
      <c r="IQK4" s="175"/>
      <c r="IQL4" s="175"/>
      <c r="IQM4" s="175"/>
      <c r="IQN4" s="175"/>
      <c r="IQO4" s="175"/>
      <c r="IQP4" s="175"/>
      <c r="IQQ4" s="175"/>
      <c r="IQR4" s="175"/>
      <c r="IQS4" s="175"/>
      <c r="IQT4" s="175"/>
      <c r="IQU4" s="175"/>
      <c r="IQV4" s="175"/>
      <c r="IQW4" s="175"/>
      <c r="IQX4" s="175"/>
      <c r="IQY4" s="175"/>
      <c r="IQZ4" s="175"/>
      <c r="IRA4" s="175"/>
      <c r="IRB4" s="175"/>
      <c r="IRC4" s="175"/>
      <c r="IRD4" s="175"/>
      <c r="IRE4" s="175"/>
      <c r="IRF4" s="175"/>
      <c r="IRG4" s="175"/>
      <c r="IRH4" s="175"/>
      <c r="IRI4" s="175"/>
      <c r="IRJ4" s="175"/>
      <c r="IRK4" s="175"/>
      <c r="IRL4" s="175"/>
      <c r="IRM4" s="175"/>
      <c r="IRN4" s="175"/>
      <c r="IRO4" s="175"/>
      <c r="IRP4" s="175"/>
      <c r="IRQ4" s="175"/>
      <c r="IRR4" s="175"/>
      <c r="IRS4" s="175"/>
      <c r="IRT4" s="175"/>
      <c r="IRU4" s="175"/>
      <c r="IRV4" s="175"/>
      <c r="IRW4" s="175"/>
      <c r="IRX4" s="175"/>
      <c r="IRY4" s="175"/>
      <c r="IRZ4" s="175"/>
      <c r="ISA4" s="175"/>
      <c r="ISB4" s="175"/>
      <c r="ISC4" s="175"/>
      <c r="ISD4" s="175"/>
      <c r="ISE4" s="175"/>
      <c r="ISF4" s="175"/>
      <c r="ISG4" s="175"/>
      <c r="ISH4" s="175"/>
      <c r="ISI4" s="175"/>
      <c r="ISJ4" s="175"/>
      <c r="ISK4" s="175"/>
      <c r="ISL4" s="175"/>
      <c r="ISM4" s="175"/>
      <c r="ISN4" s="175"/>
      <c r="ISO4" s="175"/>
      <c r="ISP4" s="175"/>
      <c r="ISQ4" s="175"/>
      <c r="ISR4" s="175"/>
      <c r="ISS4" s="175"/>
      <c r="IST4" s="175"/>
      <c r="ISU4" s="175"/>
      <c r="ISV4" s="175"/>
      <c r="ISW4" s="175"/>
      <c r="ISX4" s="175"/>
      <c r="ISY4" s="175"/>
      <c r="ISZ4" s="175"/>
      <c r="ITA4" s="175"/>
      <c r="ITB4" s="175"/>
      <c r="ITC4" s="175"/>
      <c r="ITD4" s="175"/>
      <c r="ITE4" s="175"/>
      <c r="ITF4" s="175"/>
      <c r="ITG4" s="175"/>
      <c r="ITH4" s="175"/>
      <c r="ITI4" s="175"/>
      <c r="ITJ4" s="175"/>
      <c r="ITK4" s="175"/>
      <c r="ITL4" s="175"/>
      <c r="ITM4" s="175"/>
      <c r="ITN4" s="175"/>
      <c r="ITO4" s="175"/>
      <c r="ITP4" s="175"/>
      <c r="ITQ4" s="175"/>
      <c r="ITR4" s="175"/>
      <c r="ITS4" s="175"/>
      <c r="ITT4" s="175"/>
      <c r="ITU4" s="175"/>
      <c r="ITV4" s="175"/>
      <c r="ITW4" s="175"/>
      <c r="ITX4" s="175"/>
      <c r="ITY4" s="175"/>
      <c r="ITZ4" s="175"/>
      <c r="IUA4" s="175"/>
      <c r="IUB4" s="175"/>
      <c r="IUC4" s="175"/>
      <c r="IUD4" s="175"/>
      <c r="IUE4" s="175"/>
      <c r="IUF4" s="175"/>
      <c r="IUG4" s="175"/>
      <c r="IUH4" s="175"/>
      <c r="IUI4" s="175"/>
      <c r="IUJ4" s="175"/>
      <c r="IUK4" s="175"/>
      <c r="IUL4" s="175"/>
      <c r="IUM4" s="175"/>
      <c r="IUN4" s="175"/>
      <c r="IUO4" s="175"/>
      <c r="IUP4" s="175"/>
      <c r="IUQ4" s="175"/>
      <c r="IUR4" s="175"/>
      <c r="IUS4" s="175"/>
      <c r="IUT4" s="175"/>
      <c r="IUU4" s="175"/>
      <c r="IUV4" s="175"/>
      <c r="IUW4" s="175"/>
      <c r="IUX4" s="175"/>
      <c r="IUY4" s="175"/>
      <c r="IUZ4" s="175"/>
      <c r="IVA4" s="175"/>
      <c r="IVB4" s="175"/>
      <c r="IVC4" s="175"/>
      <c r="IVD4" s="175"/>
      <c r="IVE4" s="175"/>
      <c r="IVF4" s="175"/>
      <c r="IVG4" s="175"/>
      <c r="IVH4" s="175"/>
      <c r="IVI4" s="175"/>
      <c r="IVJ4" s="175"/>
      <c r="IVK4" s="175"/>
      <c r="IVL4" s="175"/>
      <c r="IVM4" s="175"/>
      <c r="IVN4" s="175"/>
      <c r="IVO4" s="175"/>
      <c r="IVP4" s="175"/>
      <c r="IVQ4" s="175"/>
      <c r="IVR4" s="175"/>
      <c r="IVS4" s="175"/>
      <c r="IVT4" s="175"/>
      <c r="IVU4" s="175"/>
      <c r="IVV4" s="175"/>
      <c r="IVW4" s="175"/>
      <c r="IVX4" s="175"/>
      <c r="IVY4" s="175"/>
      <c r="IVZ4" s="175"/>
      <c r="IWA4" s="175"/>
      <c r="IWB4" s="175"/>
      <c r="IWC4" s="175"/>
      <c r="IWD4" s="175"/>
      <c r="IWE4" s="175"/>
      <c r="IWF4" s="175"/>
      <c r="IWG4" s="175"/>
      <c r="IWH4" s="175"/>
      <c r="IWI4" s="175"/>
      <c r="IWJ4" s="175"/>
      <c r="IWK4" s="175"/>
      <c r="IWL4" s="175"/>
      <c r="IWM4" s="175"/>
      <c r="IWN4" s="175"/>
      <c r="IWO4" s="175"/>
      <c r="IWP4" s="175"/>
      <c r="IWQ4" s="175"/>
      <c r="IWR4" s="175"/>
      <c r="IWS4" s="175"/>
      <c r="IWT4" s="175"/>
      <c r="IWU4" s="175"/>
      <c r="IWV4" s="175"/>
      <c r="IWW4" s="175"/>
      <c r="IWX4" s="175"/>
      <c r="IWY4" s="175"/>
      <c r="IWZ4" s="175"/>
      <c r="IXA4" s="175"/>
      <c r="IXB4" s="175"/>
      <c r="IXC4" s="175"/>
      <c r="IXD4" s="175"/>
      <c r="IXE4" s="175"/>
      <c r="IXF4" s="175"/>
      <c r="IXG4" s="175"/>
      <c r="IXH4" s="175"/>
      <c r="IXI4" s="175"/>
      <c r="IXJ4" s="175"/>
      <c r="IXK4" s="175"/>
      <c r="IXL4" s="175"/>
      <c r="IXM4" s="175"/>
      <c r="IXN4" s="175"/>
      <c r="IXO4" s="175"/>
      <c r="IXP4" s="175"/>
      <c r="IXQ4" s="175"/>
      <c r="IXR4" s="175"/>
      <c r="IXS4" s="175"/>
      <c r="IXT4" s="175"/>
      <c r="IXU4" s="175"/>
      <c r="IXV4" s="175"/>
      <c r="IXW4" s="175"/>
      <c r="IXX4" s="175"/>
      <c r="IXY4" s="175"/>
      <c r="IXZ4" s="175"/>
      <c r="IYA4" s="175"/>
      <c r="IYB4" s="175"/>
      <c r="IYC4" s="175"/>
      <c r="IYD4" s="175"/>
      <c r="IYE4" s="175"/>
      <c r="IYF4" s="175"/>
      <c r="IYG4" s="175"/>
      <c r="IYH4" s="175"/>
      <c r="IYI4" s="175"/>
      <c r="IYJ4" s="175"/>
      <c r="IYK4" s="175"/>
      <c r="IYL4" s="175"/>
      <c r="IYM4" s="175"/>
      <c r="IYN4" s="175"/>
      <c r="IYO4" s="175"/>
      <c r="IYP4" s="175"/>
      <c r="IYQ4" s="175"/>
      <c r="IYR4" s="175"/>
      <c r="IYS4" s="175"/>
      <c r="IYT4" s="175"/>
      <c r="IYU4" s="175"/>
      <c r="IYV4" s="175"/>
      <c r="IYW4" s="175"/>
      <c r="IYX4" s="175"/>
      <c r="IYY4" s="175"/>
      <c r="IYZ4" s="175"/>
      <c r="IZA4" s="175"/>
      <c r="IZB4" s="175"/>
      <c r="IZC4" s="175"/>
      <c r="IZD4" s="175"/>
      <c r="IZE4" s="175"/>
      <c r="IZF4" s="175"/>
      <c r="IZG4" s="175"/>
      <c r="IZH4" s="175"/>
      <c r="IZI4" s="175"/>
      <c r="IZJ4" s="175"/>
      <c r="IZK4" s="175"/>
      <c r="IZL4" s="175"/>
      <c r="IZM4" s="175"/>
      <c r="IZN4" s="175"/>
      <c r="IZO4" s="175"/>
      <c r="IZP4" s="175"/>
      <c r="IZQ4" s="175"/>
      <c r="IZR4" s="175"/>
      <c r="IZS4" s="175"/>
      <c r="IZT4" s="175"/>
      <c r="IZU4" s="175"/>
      <c r="IZV4" s="175"/>
      <c r="IZW4" s="175"/>
      <c r="IZX4" s="175"/>
      <c r="IZY4" s="175"/>
      <c r="IZZ4" s="175"/>
      <c r="JAA4" s="175"/>
      <c r="JAB4" s="175"/>
      <c r="JAC4" s="175"/>
      <c r="JAD4" s="175"/>
      <c r="JAE4" s="175"/>
      <c r="JAF4" s="175"/>
      <c r="JAG4" s="175"/>
      <c r="JAH4" s="175"/>
      <c r="JAI4" s="175"/>
      <c r="JAJ4" s="175"/>
      <c r="JAK4" s="175"/>
      <c r="JAL4" s="175"/>
      <c r="JAM4" s="175"/>
      <c r="JAN4" s="175"/>
      <c r="JAO4" s="175"/>
      <c r="JAP4" s="175"/>
      <c r="JAQ4" s="175"/>
      <c r="JAR4" s="175"/>
      <c r="JAS4" s="175"/>
      <c r="JAT4" s="175"/>
      <c r="JAU4" s="175"/>
      <c r="JAV4" s="175"/>
      <c r="JAW4" s="175"/>
      <c r="JAX4" s="175"/>
      <c r="JAY4" s="175"/>
      <c r="JAZ4" s="175"/>
      <c r="JBA4" s="175"/>
      <c r="JBB4" s="175"/>
      <c r="JBC4" s="175"/>
      <c r="JBD4" s="175"/>
      <c r="JBE4" s="175"/>
      <c r="JBF4" s="175"/>
      <c r="JBG4" s="175"/>
      <c r="JBH4" s="175"/>
      <c r="JBI4" s="175"/>
      <c r="JBJ4" s="175"/>
      <c r="JBK4" s="175"/>
      <c r="JBL4" s="175"/>
      <c r="JBM4" s="175"/>
      <c r="JBN4" s="175"/>
      <c r="JBO4" s="175"/>
      <c r="JBP4" s="175"/>
      <c r="JBQ4" s="175"/>
      <c r="JBR4" s="175"/>
      <c r="JBS4" s="175"/>
      <c r="JBT4" s="175"/>
      <c r="JBU4" s="175"/>
      <c r="JBV4" s="175"/>
      <c r="JBW4" s="175"/>
      <c r="JBX4" s="175"/>
      <c r="JBY4" s="175"/>
      <c r="JBZ4" s="175"/>
      <c r="JCA4" s="175"/>
      <c r="JCB4" s="175"/>
      <c r="JCC4" s="175"/>
      <c r="JCD4" s="175"/>
      <c r="JCE4" s="175"/>
      <c r="JCF4" s="175"/>
      <c r="JCG4" s="175"/>
      <c r="JCH4" s="175"/>
      <c r="JCI4" s="175"/>
      <c r="JCJ4" s="175"/>
      <c r="JCK4" s="175"/>
      <c r="JCL4" s="175"/>
      <c r="JCM4" s="175"/>
      <c r="JCN4" s="175"/>
      <c r="JCO4" s="175"/>
      <c r="JCP4" s="175"/>
      <c r="JCQ4" s="175"/>
      <c r="JCR4" s="175"/>
      <c r="JCS4" s="175"/>
      <c r="JCT4" s="175"/>
      <c r="JCU4" s="175"/>
      <c r="JCV4" s="175"/>
      <c r="JCW4" s="175"/>
      <c r="JCX4" s="175"/>
      <c r="JCY4" s="175"/>
      <c r="JCZ4" s="175"/>
      <c r="JDA4" s="175"/>
      <c r="JDB4" s="175"/>
      <c r="JDC4" s="175"/>
      <c r="JDD4" s="175"/>
      <c r="JDE4" s="175"/>
      <c r="JDF4" s="175"/>
      <c r="JDG4" s="175"/>
      <c r="JDH4" s="175"/>
      <c r="JDI4" s="175"/>
      <c r="JDJ4" s="175"/>
      <c r="JDK4" s="175"/>
      <c r="JDL4" s="175"/>
      <c r="JDM4" s="175"/>
      <c r="JDN4" s="175"/>
      <c r="JDO4" s="175"/>
      <c r="JDP4" s="175"/>
      <c r="JDQ4" s="175"/>
      <c r="JDR4" s="175"/>
      <c r="JDS4" s="175"/>
      <c r="JDT4" s="175"/>
      <c r="JDU4" s="175"/>
      <c r="JDV4" s="175"/>
      <c r="JDW4" s="175"/>
      <c r="JDX4" s="175"/>
      <c r="JDY4" s="175"/>
      <c r="JDZ4" s="175"/>
      <c r="JEA4" s="175"/>
      <c r="JEB4" s="175"/>
      <c r="JEC4" s="175"/>
      <c r="JED4" s="175"/>
      <c r="JEE4" s="175"/>
      <c r="JEF4" s="175"/>
      <c r="JEG4" s="175"/>
      <c r="JEH4" s="175"/>
      <c r="JEI4" s="175"/>
      <c r="JEJ4" s="175"/>
      <c r="JEK4" s="175"/>
      <c r="JEL4" s="175"/>
      <c r="JEM4" s="175"/>
      <c r="JEN4" s="175"/>
      <c r="JEO4" s="175"/>
      <c r="JEP4" s="175"/>
      <c r="JEQ4" s="175"/>
      <c r="JER4" s="175"/>
      <c r="JES4" s="175"/>
      <c r="JET4" s="175"/>
      <c r="JEU4" s="175"/>
      <c r="JEV4" s="175"/>
      <c r="JEW4" s="175"/>
      <c r="JEX4" s="175"/>
      <c r="JEY4" s="175"/>
      <c r="JEZ4" s="175"/>
      <c r="JFA4" s="175"/>
      <c r="JFB4" s="175"/>
      <c r="JFC4" s="175"/>
      <c r="JFD4" s="175"/>
      <c r="JFE4" s="175"/>
      <c r="JFF4" s="175"/>
      <c r="JFG4" s="175"/>
      <c r="JFH4" s="175"/>
      <c r="JFI4" s="175"/>
      <c r="JFJ4" s="175"/>
      <c r="JFK4" s="175"/>
      <c r="JFL4" s="175"/>
      <c r="JFM4" s="175"/>
      <c r="JFN4" s="175"/>
      <c r="JFO4" s="175"/>
      <c r="JFP4" s="175"/>
      <c r="JFQ4" s="175"/>
      <c r="JFR4" s="175"/>
      <c r="JFS4" s="175"/>
      <c r="JFT4" s="175"/>
      <c r="JFU4" s="175"/>
      <c r="JFV4" s="175"/>
      <c r="JFW4" s="175"/>
      <c r="JFX4" s="175"/>
      <c r="JFY4" s="175"/>
      <c r="JFZ4" s="175"/>
      <c r="JGA4" s="175"/>
      <c r="JGB4" s="175"/>
      <c r="JGC4" s="175"/>
      <c r="JGD4" s="175"/>
      <c r="JGE4" s="175"/>
      <c r="JGF4" s="175"/>
      <c r="JGG4" s="175"/>
      <c r="JGH4" s="175"/>
      <c r="JGI4" s="175"/>
      <c r="JGJ4" s="175"/>
      <c r="JGK4" s="175"/>
      <c r="JGL4" s="175"/>
      <c r="JGM4" s="175"/>
      <c r="JGN4" s="175"/>
      <c r="JGO4" s="175"/>
      <c r="JGP4" s="175"/>
      <c r="JGQ4" s="175"/>
      <c r="JGR4" s="175"/>
      <c r="JGS4" s="175"/>
      <c r="JGT4" s="175"/>
      <c r="JGU4" s="175"/>
      <c r="JGV4" s="175"/>
      <c r="JGW4" s="175"/>
      <c r="JGX4" s="175"/>
      <c r="JGY4" s="175"/>
      <c r="JGZ4" s="175"/>
      <c r="JHA4" s="175"/>
      <c r="JHB4" s="175"/>
      <c r="JHC4" s="175"/>
      <c r="JHD4" s="175"/>
      <c r="JHE4" s="175"/>
      <c r="JHF4" s="175"/>
      <c r="JHG4" s="175"/>
      <c r="JHH4" s="175"/>
      <c r="JHI4" s="175"/>
      <c r="JHJ4" s="175"/>
      <c r="JHK4" s="175"/>
      <c r="JHL4" s="175"/>
      <c r="JHM4" s="175"/>
      <c r="JHN4" s="175"/>
      <c r="JHO4" s="175"/>
      <c r="JHP4" s="175"/>
      <c r="JHQ4" s="175"/>
      <c r="JHR4" s="175"/>
      <c r="JHS4" s="175"/>
      <c r="JHT4" s="175"/>
      <c r="JHU4" s="175"/>
      <c r="JHV4" s="175"/>
      <c r="JHW4" s="175"/>
      <c r="JHX4" s="175"/>
      <c r="JHY4" s="175"/>
      <c r="JHZ4" s="175"/>
      <c r="JIA4" s="175"/>
      <c r="JIB4" s="175"/>
      <c r="JIC4" s="175"/>
      <c r="JID4" s="175"/>
      <c r="JIE4" s="175"/>
      <c r="JIF4" s="175"/>
      <c r="JIG4" s="175"/>
      <c r="JIH4" s="175"/>
      <c r="JII4" s="175"/>
      <c r="JIJ4" s="175"/>
      <c r="JIK4" s="175"/>
      <c r="JIL4" s="175"/>
      <c r="JIM4" s="175"/>
      <c r="JIN4" s="175"/>
      <c r="JIO4" s="175"/>
      <c r="JIP4" s="175"/>
      <c r="JIQ4" s="175"/>
      <c r="JIR4" s="175"/>
      <c r="JIS4" s="175"/>
      <c r="JIT4" s="175"/>
      <c r="JIU4" s="175"/>
      <c r="JIV4" s="175"/>
      <c r="JIW4" s="175"/>
      <c r="JIX4" s="175"/>
      <c r="JIY4" s="175"/>
      <c r="JIZ4" s="175"/>
      <c r="JJA4" s="175"/>
      <c r="JJB4" s="175"/>
      <c r="JJC4" s="175"/>
      <c r="JJD4" s="175"/>
      <c r="JJE4" s="175"/>
      <c r="JJF4" s="175"/>
      <c r="JJG4" s="175"/>
      <c r="JJH4" s="175"/>
      <c r="JJI4" s="175"/>
      <c r="JJJ4" s="175"/>
      <c r="JJK4" s="175"/>
      <c r="JJL4" s="175"/>
      <c r="JJM4" s="175"/>
      <c r="JJN4" s="175"/>
      <c r="JJO4" s="175"/>
      <c r="JJP4" s="175"/>
      <c r="JJQ4" s="175"/>
      <c r="JJR4" s="175"/>
      <c r="JJS4" s="175"/>
      <c r="JJT4" s="175"/>
      <c r="JJU4" s="175"/>
      <c r="JJV4" s="175"/>
      <c r="JJW4" s="175"/>
      <c r="JJX4" s="175"/>
      <c r="JJY4" s="175"/>
      <c r="JJZ4" s="175"/>
      <c r="JKA4" s="175"/>
      <c r="JKB4" s="175"/>
      <c r="JKC4" s="175"/>
      <c r="JKD4" s="175"/>
      <c r="JKE4" s="175"/>
      <c r="JKF4" s="175"/>
      <c r="JKG4" s="175"/>
      <c r="JKH4" s="175"/>
      <c r="JKI4" s="175"/>
      <c r="JKJ4" s="175"/>
      <c r="JKK4" s="175"/>
      <c r="JKL4" s="175"/>
      <c r="JKM4" s="175"/>
      <c r="JKN4" s="175"/>
      <c r="JKO4" s="175"/>
      <c r="JKP4" s="175"/>
      <c r="JKQ4" s="175"/>
      <c r="JKR4" s="175"/>
      <c r="JKS4" s="175"/>
      <c r="JKT4" s="175"/>
      <c r="JKU4" s="175"/>
      <c r="JKV4" s="175"/>
      <c r="JKW4" s="175"/>
      <c r="JKX4" s="175"/>
      <c r="JKY4" s="175"/>
      <c r="JKZ4" s="175"/>
      <c r="JLA4" s="175"/>
      <c r="JLB4" s="175"/>
      <c r="JLC4" s="175"/>
      <c r="JLD4" s="175"/>
      <c r="JLE4" s="175"/>
      <c r="JLF4" s="175"/>
      <c r="JLG4" s="175"/>
      <c r="JLH4" s="175"/>
      <c r="JLI4" s="175"/>
      <c r="JLJ4" s="175"/>
      <c r="JLK4" s="175"/>
      <c r="JLL4" s="175"/>
      <c r="JLM4" s="175"/>
      <c r="JLN4" s="175"/>
      <c r="JLO4" s="175"/>
      <c r="JLP4" s="175"/>
      <c r="JLQ4" s="175"/>
      <c r="JLR4" s="175"/>
      <c r="JLS4" s="175"/>
      <c r="JLT4" s="175"/>
      <c r="JLU4" s="175"/>
      <c r="JLV4" s="175"/>
      <c r="JLW4" s="175"/>
      <c r="JLX4" s="175"/>
      <c r="JLY4" s="175"/>
      <c r="JLZ4" s="175"/>
      <c r="JMA4" s="175"/>
      <c r="JMB4" s="175"/>
      <c r="JMC4" s="175"/>
      <c r="JMD4" s="175"/>
      <c r="JME4" s="175"/>
      <c r="JMF4" s="175"/>
      <c r="JMG4" s="175"/>
      <c r="JMH4" s="175"/>
      <c r="JMI4" s="175"/>
      <c r="JMJ4" s="175"/>
      <c r="JMK4" s="175"/>
      <c r="JML4" s="175"/>
      <c r="JMM4" s="175"/>
      <c r="JMN4" s="175"/>
      <c r="JMO4" s="175"/>
      <c r="JMP4" s="175"/>
      <c r="JMQ4" s="175"/>
      <c r="JMR4" s="175"/>
      <c r="JMS4" s="175"/>
      <c r="JMT4" s="175"/>
      <c r="JMU4" s="175"/>
      <c r="JMV4" s="175"/>
      <c r="JMW4" s="175"/>
      <c r="JMX4" s="175"/>
      <c r="JMY4" s="175"/>
      <c r="JMZ4" s="175"/>
      <c r="JNA4" s="175"/>
      <c r="JNB4" s="175"/>
      <c r="JNC4" s="175"/>
      <c r="JND4" s="175"/>
      <c r="JNE4" s="175"/>
      <c r="JNF4" s="175"/>
      <c r="JNG4" s="175"/>
      <c r="JNH4" s="175"/>
      <c r="JNI4" s="175"/>
      <c r="JNJ4" s="175"/>
      <c r="JNK4" s="175"/>
      <c r="JNL4" s="175"/>
      <c r="JNM4" s="175"/>
      <c r="JNN4" s="175"/>
      <c r="JNO4" s="175"/>
      <c r="JNP4" s="175"/>
      <c r="JNQ4" s="175"/>
      <c r="JNR4" s="175"/>
      <c r="JNS4" s="175"/>
      <c r="JNT4" s="175"/>
      <c r="JNU4" s="175"/>
      <c r="JNV4" s="175"/>
      <c r="JNW4" s="175"/>
      <c r="JNX4" s="175"/>
      <c r="JNY4" s="175"/>
      <c r="JNZ4" s="175"/>
      <c r="JOA4" s="175"/>
      <c r="JOB4" s="175"/>
      <c r="JOC4" s="175"/>
      <c r="JOD4" s="175"/>
      <c r="JOE4" s="175"/>
      <c r="JOF4" s="175"/>
      <c r="JOG4" s="175"/>
      <c r="JOH4" s="175"/>
      <c r="JOI4" s="175"/>
      <c r="JOJ4" s="175"/>
      <c r="JOK4" s="175"/>
      <c r="JOL4" s="175"/>
      <c r="JOM4" s="175"/>
      <c r="JON4" s="175"/>
      <c r="JOO4" s="175"/>
      <c r="JOP4" s="175"/>
      <c r="JOQ4" s="175"/>
      <c r="JOR4" s="175"/>
      <c r="JOS4" s="175"/>
      <c r="JOT4" s="175"/>
      <c r="JOU4" s="175"/>
      <c r="JOV4" s="175"/>
      <c r="JOW4" s="175"/>
      <c r="JOX4" s="175"/>
      <c r="JOY4" s="175"/>
      <c r="JOZ4" s="175"/>
      <c r="JPA4" s="175"/>
      <c r="JPB4" s="175"/>
      <c r="JPC4" s="175"/>
      <c r="JPD4" s="175"/>
      <c r="JPE4" s="175"/>
      <c r="JPF4" s="175"/>
      <c r="JPG4" s="175"/>
      <c r="JPH4" s="175"/>
      <c r="JPI4" s="175"/>
      <c r="JPJ4" s="175"/>
      <c r="JPK4" s="175"/>
      <c r="JPL4" s="175"/>
      <c r="JPM4" s="175"/>
      <c r="JPN4" s="175"/>
      <c r="JPO4" s="175"/>
      <c r="JPP4" s="175"/>
      <c r="JPQ4" s="175"/>
      <c r="JPR4" s="175"/>
      <c r="JPS4" s="175"/>
      <c r="JPT4" s="175"/>
      <c r="JPU4" s="175"/>
      <c r="JPV4" s="175"/>
      <c r="JPW4" s="175"/>
      <c r="JPX4" s="175"/>
      <c r="JPY4" s="175"/>
      <c r="JPZ4" s="175"/>
      <c r="JQA4" s="175"/>
      <c r="JQB4" s="175"/>
      <c r="JQC4" s="175"/>
      <c r="JQD4" s="175"/>
      <c r="JQE4" s="175"/>
      <c r="JQF4" s="175"/>
      <c r="JQG4" s="175"/>
      <c r="JQH4" s="175"/>
      <c r="JQI4" s="175"/>
      <c r="JQJ4" s="175"/>
      <c r="JQK4" s="175"/>
      <c r="JQL4" s="175"/>
      <c r="JQM4" s="175"/>
      <c r="JQN4" s="175"/>
      <c r="JQO4" s="175"/>
      <c r="JQP4" s="175"/>
      <c r="JQQ4" s="175"/>
      <c r="JQR4" s="175"/>
      <c r="JQS4" s="175"/>
      <c r="JQT4" s="175"/>
      <c r="JQU4" s="175"/>
      <c r="JQV4" s="175"/>
      <c r="JQW4" s="175"/>
      <c r="JQX4" s="175"/>
      <c r="JQY4" s="175"/>
      <c r="JQZ4" s="175"/>
      <c r="JRA4" s="175"/>
      <c r="JRB4" s="175"/>
      <c r="JRC4" s="175"/>
      <c r="JRD4" s="175"/>
      <c r="JRE4" s="175"/>
      <c r="JRF4" s="175"/>
      <c r="JRG4" s="175"/>
      <c r="JRH4" s="175"/>
      <c r="JRI4" s="175"/>
      <c r="JRJ4" s="175"/>
      <c r="JRK4" s="175"/>
      <c r="JRL4" s="175"/>
      <c r="JRM4" s="175"/>
      <c r="JRN4" s="175"/>
      <c r="JRO4" s="175"/>
      <c r="JRP4" s="175"/>
      <c r="JRQ4" s="175"/>
      <c r="JRR4" s="175"/>
      <c r="JRS4" s="175"/>
      <c r="JRT4" s="175"/>
      <c r="JRU4" s="175"/>
      <c r="JRV4" s="175"/>
      <c r="JRW4" s="175"/>
      <c r="JRX4" s="175"/>
      <c r="JRY4" s="175"/>
      <c r="JRZ4" s="175"/>
      <c r="JSA4" s="175"/>
      <c r="JSB4" s="175"/>
      <c r="JSC4" s="175"/>
      <c r="JSD4" s="175"/>
      <c r="JSE4" s="175"/>
      <c r="JSF4" s="175"/>
      <c r="JSG4" s="175"/>
      <c r="JSH4" s="175"/>
      <c r="JSI4" s="175"/>
      <c r="JSJ4" s="175"/>
      <c r="JSK4" s="175"/>
      <c r="JSL4" s="175"/>
      <c r="JSM4" s="175"/>
      <c r="JSN4" s="175"/>
      <c r="JSO4" s="175"/>
      <c r="JSP4" s="175"/>
      <c r="JSQ4" s="175"/>
      <c r="JSR4" s="175"/>
      <c r="JSS4" s="175"/>
      <c r="JST4" s="175"/>
      <c r="JSU4" s="175"/>
      <c r="JSV4" s="175"/>
      <c r="JSW4" s="175"/>
      <c r="JSX4" s="175"/>
      <c r="JSY4" s="175"/>
      <c r="JSZ4" s="175"/>
      <c r="JTA4" s="175"/>
      <c r="JTB4" s="175"/>
      <c r="JTC4" s="175"/>
      <c r="JTD4" s="175"/>
      <c r="JTE4" s="175"/>
      <c r="JTF4" s="175"/>
      <c r="JTG4" s="175"/>
      <c r="JTH4" s="175"/>
      <c r="JTI4" s="175"/>
      <c r="JTJ4" s="175"/>
      <c r="JTK4" s="175"/>
      <c r="JTL4" s="175"/>
      <c r="JTM4" s="175"/>
      <c r="JTN4" s="175"/>
      <c r="JTO4" s="175"/>
      <c r="JTP4" s="175"/>
      <c r="JTQ4" s="175"/>
      <c r="JTR4" s="175"/>
      <c r="JTS4" s="175"/>
      <c r="JTT4" s="175"/>
      <c r="JTU4" s="175"/>
      <c r="JTV4" s="175"/>
      <c r="JTW4" s="175"/>
      <c r="JTX4" s="175"/>
      <c r="JTY4" s="175"/>
      <c r="JTZ4" s="175"/>
      <c r="JUA4" s="175"/>
      <c r="JUB4" s="175"/>
      <c r="JUC4" s="175"/>
      <c r="JUD4" s="175"/>
      <c r="JUE4" s="175"/>
      <c r="JUF4" s="175"/>
      <c r="JUG4" s="175"/>
      <c r="JUH4" s="175"/>
      <c r="JUI4" s="175"/>
      <c r="JUJ4" s="175"/>
      <c r="JUK4" s="175"/>
      <c r="JUL4" s="175"/>
      <c r="JUM4" s="175"/>
      <c r="JUN4" s="175"/>
      <c r="JUO4" s="175"/>
      <c r="JUP4" s="175"/>
      <c r="JUQ4" s="175"/>
      <c r="JUR4" s="175"/>
      <c r="JUS4" s="175"/>
      <c r="JUT4" s="175"/>
      <c r="JUU4" s="175"/>
      <c r="JUV4" s="175"/>
      <c r="JUW4" s="175"/>
      <c r="JUX4" s="175"/>
      <c r="JUY4" s="175"/>
      <c r="JUZ4" s="175"/>
      <c r="JVA4" s="175"/>
      <c r="JVB4" s="175"/>
      <c r="JVC4" s="175"/>
      <c r="JVD4" s="175"/>
      <c r="JVE4" s="175"/>
      <c r="JVF4" s="175"/>
      <c r="JVG4" s="175"/>
      <c r="JVH4" s="175"/>
      <c r="JVI4" s="175"/>
      <c r="JVJ4" s="175"/>
      <c r="JVK4" s="175"/>
      <c r="JVL4" s="175"/>
      <c r="JVM4" s="175"/>
      <c r="JVN4" s="175"/>
      <c r="JVO4" s="175"/>
      <c r="JVP4" s="175"/>
      <c r="JVQ4" s="175"/>
      <c r="JVR4" s="175"/>
      <c r="JVS4" s="175"/>
      <c r="JVT4" s="175"/>
      <c r="JVU4" s="175"/>
      <c r="JVV4" s="175"/>
      <c r="JVW4" s="175"/>
      <c r="JVX4" s="175"/>
      <c r="JVY4" s="175"/>
      <c r="JVZ4" s="175"/>
      <c r="JWA4" s="175"/>
      <c r="JWB4" s="175"/>
      <c r="JWC4" s="175"/>
      <c r="JWD4" s="175"/>
      <c r="JWE4" s="175"/>
      <c r="JWF4" s="175"/>
      <c r="JWG4" s="175"/>
      <c r="JWH4" s="175"/>
      <c r="JWI4" s="175"/>
      <c r="JWJ4" s="175"/>
      <c r="JWK4" s="175"/>
      <c r="JWL4" s="175"/>
      <c r="JWM4" s="175"/>
      <c r="JWN4" s="175"/>
      <c r="JWO4" s="175"/>
      <c r="JWP4" s="175"/>
      <c r="JWQ4" s="175"/>
      <c r="JWR4" s="175"/>
      <c r="JWS4" s="175"/>
      <c r="JWT4" s="175"/>
      <c r="JWU4" s="175"/>
      <c r="JWV4" s="175"/>
      <c r="JWW4" s="175"/>
      <c r="JWX4" s="175"/>
      <c r="JWY4" s="175"/>
      <c r="JWZ4" s="175"/>
      <c r="JXA4" s="175"/>
      <c r="JXB4" s="175"/>
      <c r="JXC4" s="175"/>
      <c r="JXD4" s="175"/>
      <c r="JXE4" s="175"/>
      <c r="JXF4" s="175"/>
      <c r="JXG4" s="175"/>
      <c r="JXH4" s="175"/>
      <c r="JXI4" s="175"/>
      <c r="JXJ4" s="175"/>
      <c r="JXK4" s="175"/>
      <c r="JXL4" s="175"/>
      <c r="JXM4" s="175"/>
      <c r="JXN4" s="175"/>
      <c r="JXO4" s="175"/>
      <c r="JXP4" s="175"/>
      <c r="JXQ4" s="175"/>
      <c r="JXR4" s="175"/>
      <c r="JXS4" s="175"/>
      <c r="JXT4" s="175"/>
      <c r="JXU4" s="175"/>
      <c r="JXV4" s="175"/>
      <c r="JXW4" s="175"/>
      <c r="JXX4" s="175"/>
      <c r="JXY4" s="175"/>
      <c r="JXZ4" s="175"/>
      <c r="JYA4" s="175"/>
      <c r="JYB4" s="175"/>
      <c r="JYC4" s="175"/>
      <c r="JYD4" s="175"/>
      <c r="JYE4" s="175"/>
      <c r="JYF4" s="175"/>
      <c r="JYG4" s="175"/>
      <c r="JYH4" s="175"/>
      <c r="JYI4" s="175"/>
      <c r="JYJ4" s="175"/>
      <c r="JYK4" s="175"/>
      <c r="JYL4" s="175"/>
      <c r="JYM4" s="175"/>
      <c r="JYN4" s="175"/>
      <c r="JYO4" s="175"/>
      <c r="JYP4" s="175"/>
      <c r="JYQ4" s="175"/>
      <c r="JYR4" s="175"/>
      <c r="JYS4" s="175"/>
      <c r="JYT4" s="175"/>
      <c r="JYU4" s="175"/>
      <c r="JYV4" s="175"/>
      <c r="JYW4" s="175"/>
      <c r="JYX4" s="175"/>
      <c r="JYY4" s="175"/>
      <c r="JYZ4" s="175"/>
      <c r="JZA4" s="175"/>
      <c r="JZB4" s="175"/>
      <c r="JZC4" s="175"/>
      <c r="JZD4" s="175"/>
      <c r="JZE4" s="175"/>
      <c r="JZF4" s="175"/>
      <c r="JZG4" s="175"/>
      <c r="JZH4" s="175"/>
      <c r="JZI4" s="175"/>
      <c r="JZJ4" s="175"/>
      <c r="JZK4" s="175"/>
      <c r="JZL4" s="175"/>
      <c r="JZM4" s="175"/>
      <c r="JZN4" s="175"/>
      <c r="JZO4" s="175"/>
      <c r="JZP4" s="175"/>
      <c r="JZQ4" s="175"/>
      <c r="JZR4" s="175"/>
      <c r="JZS4" s="175"/>
      <c r="JZT4" s="175"/>
      <c r="JZU4" s="175"/>
      <c r="JZV4" s="175"/>
      <c r="JZW4" s="175"/>
      <c r="JZX4" s="175"/>
      <c r="JZY4" s="175"/>
      <c r="JZZ4" s="175"/>
      <c r="KAA4" s="175"/>
      <c r="KAB4" s="175"/>
      <c r="KAC4" s="175"/>
      <c r="KAD4" s="175"/>
      <c r="KAE4" s="175"/>
      <c r="KAF4" s="175"/>
      <c r="KAG4" s="175"/>
      <c r="KAH4" s="175"/>
      <c r="KAI4" s="175"/>
      <c r="KAJ4" s="175"/>
      <c r="KAK4" s="175"/>
      <c r="KAL4" s="175"/>
      <c r="KAM4" s="175"/>
      <c r="KAN4" s="175"/>
      <c r="KAO4" s="175"/>
      <c r="KAP4" s="175"/>
      <c r="KAQ4" s="175"/>
      <c r="KAR4" s="175"/>
      <c r="KAS4" s="175"/>
      <c r="KAT4" s="175"/>
      <c r="KAU4" s="175"/>
      <c r="KAV4" s="175"/>
      <c r="KAW4" s="175"/>
      <c r="KAX4" s="175"/>
      <c r="KAY4" s="175"/>
      <c r="KAZ4" s="175"/>
      <c r="KBA4" s="175"/>
      <c r="KBB4" s="175"/>
      <c r="KBC4" s="175"/>
      <c r="KBD4" s="175"/>
      <c r="KBE4" s="175"/>
      <c r="KBF4" s="175"/>
      <c r="KBG4" s="175"/>
      <c r="KBH4" s="175"/>
      <c r="KBI4" s="175"/>
      <c r="KBJ4" s="175"/>
      <c r="KBK4" s="175"/>
      <c r="KBL4" s="175"/>
      <c r="KBM4" s="175"/>
      <c r="KBN4" s="175"/>
      <c r="KBO4" s="175"/>
      <c r="KBP4" s="175"/>
      <c r="KBQ4" s="175"/>
      <c r="KBR4" s="175"/>
      <c r="KBS4" s="175"/>
      <c r="KBT4" s="175"/>
      <c r="KBU4" s="175"/>
      <c r="KBV4" s="175"/>
      <c r="KBW4" s="175"/>
      <c r="KBX4" s="175"/>
      <c r="KBY4" s="175"/>
      <c r="KBZ4" s="175"/>
      <c r="KCA4" s="175"/>
      <c r="KCB4" s="175"/>
      <c r="KCC4" s="175"/>
      <c r="KCD4" s="175"/>
      <c r="KCE4" s="175"/>
      <c r="KCF4" s="175"/>
      <c r="KCG4" s="175"/>
      <c r="KCH4" s="175"/>
      <c r="KCI4" s="175"/>
      <c r="KCJ4" s="175"/>
      <c r="KCK4" s="175"/>
      <c r="KCL4" s="175"/>
      <c r="KCM4" s="175"/>
      <c r="KCN4" s="175"/>
      <c r="KCO4" s="175"/>
      <c r="KCP4" s="175"/>
      <c r="KCQ4" s="175"/>
      <c r="KCR4" s="175"/>
      <c r="KCS4" s="175"/>
      <c r="KCT4" s="175"/>
      <c r="KCU4" s="175"/>
      <c r="KCV4" s="175"/>
      <c r="KCW4" s="175"/>
      <c r="KCX4" s="175"/>
      <c r="KCY4" s="175"/>
      <c r="KCZ4" s="175"/>
      <c r="KDA4" s="175"/>
      <c r="KDB4" s="175"/>
      <c r="KDC4" s="175"/>
      <c r="KDD4" s="175"/>
      <c r="KDE4" s="175"/>
      <c r="KDF4" s="175"/>
      <c r="KDG4" s="175"/>
      <c r="KDH4" s="175"/>
      <c r="KDI4" s="175"/>
      <c r="KDJ4" s="175"/>
      <c r="KDK4" s="175"/>
      <c r="KDL4" s="175"/>
      <c r="KDM4" s="175"/>
      <c r="KDN4" s="175"/>
      <c r="KDO4" s="175"/>
      <c r="KDP4" s="175"/>
      <c r="KDQ4" s="175"/>
      <c r="KDR4" s="175"/>
      <c r="KDS4" s="175"/>
      <c r="KDT4" s="175"/>
      <c r="KDU4" s="175"/>
      <c r="KDV4" s="175"/>
      <c r="KDW4" s="175"/>
      <c r="KDX4" s="175"/>
      <c r="KDY4" s="175"/>
      <c r="KDZ4" s="175"/>
      <c r="KEA4" s="175"/>
      <c r="KEB4" s="175"/>
      <c r="KEC4" s="175"/>
      <c r="KED4" s="175"/>
      <c r="KEE4" s="175"/>
      <c r="KEF4" s="175"/>
      <c r="KEG4" s="175"/>
      <c r="KEH4" s="175"/>
      <c r="KEI4" s="175"/>
      <c r="KEJ4" s="175"/>
      <c r="KEK4" s="175"/>
      <c r="KEL4" s="175"/>
      <c r="KEM4" s="175"/>
      <c r="KEN4" s="175"/>
      <c r="KEO4" s="175"/>
      <c r="KEP4" s="175"/>
      <c r="KEQ4" s="175"/>
      <c r="KER4" s="175"/>
      <c r="KES4" s="175"/>
      <c r="KET4" s="175"/>
      <c r="KEU4" s="175"/>
      <c r="KEV4" s="175"/>
      <c r="KEW4" s="175"/>
      <c r="KEX4" s="175"/>
      <c r="KEY4" s="175"/>
      <c r="KEZ4" s="175"/>
      <c r="KFA4" s="175"/>
      <c r="KFB4" s="175"/>
      <c r="KFC4" s="175"/>
      <c r="KFD4" s="175"/>
      <c r="KFE4" s="175"/>
      <c r="KFF4" s="175"/>
      <c r="KFG4" s="175"/>
      <c r="KFH4" s="175"/>
      <c r="KFI4" s="175"/>
      <c r="KFJ4" s="175"/>
      <c r="KFK4" s="175"/>
      <c r="KFL4" s="175"/>
      <c r="KFM4" s="175"/>
      <c r="KFN4" s="175"/>
      <c r="KFO4" s="175"/>
      <c r="KFP4" s="175"/>
      <c r="KFQ4" s="175"/>
      <c r="KFR4" s="175"/>
      <c r="KFS4" s="175"/>
      <c r="KFT4" s="175"/>
      <c r="KFU4" s="175"/>
      <c r="KFV4" s="175"/>
      <c r="KFW4" s="175"/>
      <c r="KFX4" s="175"/>
      <c r="KFY4" s="175"/>
      <c r="KFZ4" s="175"/>
      <c r="KGA4" s="175"/>
      <c r="KGB4" s="175"/>
      <c r="KGC4" s="175"/>
      <c r="KGD4" s="175"/>
      <c r="KGE4" s="175"/>
      <c r="KGF4" s="175"/>
      <c r="KGG4" s="175"/>
      <c r="KGH4" s="175"/>
      <c r="KGI4" s="175"/>
      <c r="KGJ4" s="175"/>
      <c r="KGK4" s="175"/>
      <c r="KGL4" s="175"/>
      <c r="KGM4" s="175"/>
      <c r="KGN4" s="175"/>
      <c r="KGO4" s="175"/>
      <c r="KGP4" s="175"/>
      <c r="KGQ4" s="175"/>
      <c r="KGR4" s="175"/>
      <c r="KGS4" s="175"/>
      <c r="KGT4" s="175"/>
      <c r="KGU4" s="175"/>
      <c r="KGV4" s="175"/>
      <c r="KGW4" s="175"/>
      <c r="KGX4" s="175"/>
      <c r="KGY4" s="175"/>
      <c r="KGZ4" s="175"/>
      <c r="KHA4" s="175"/>
      <c r="KHB4" s="175"/>
      <c r="KHC4" s="175"/>
      <c r="KHD4" s="175"/>
      <c r="KHE4" s="175"/>
      <c r="KHF4" s="175"/>
      <c r="KHG4" s="175"/>
      <c r="KHH4" s="175"/>
      <c r="KHI4" s="175"/>
      <c r="KHJ4" s="175"/>
      <c r="KHK4" s="175"/>
      <c r="KHL4" s="175"/>
      <c r="KHM4" s="175"/>
      <c r="KHN4" s="175"/>
      <c r="KHO4" s="175"/>
      <c r="KHP4" s="175"/>
      <c r="KHQ4" s="175"/>
      <c r="KHR4" s="175"/>
      <c r="KHS4" s="175"/>
      <c r="KHT4" s="175"/>
      <c r="KHU4" s="175"/>
      <c r="KHV4" s="175"/>
      <c r="KHW4" s="175"/>
      <c r="KHX4" s="175"/>
      <c r="KHY4" s="175"/>
      <c r="KHZ4" s="175"/>
      <c r="KIA4" s="175"/>
      <c r="KIB4" s="175"/>
      <c r="KIC4" s="175"/>
      <c r="KID4" s="175"/>
      <c r="KIE4" s="175"/>
      <c r="KIF4" s="175"/>
      <c r="KIG4" s="175"/>
      <c r="KIH4" s="175"/>
      <c r="KII4" s="175"/>
      <c r="KIJ4" s="175"/>
      <c r="KIK4" s="175"/>
      <c r="KIL4" s="175"/>
      <c r="KIM4" s="175"/>
      <c r="KIN4" s="175"/>
      <c r="KIO4" s="175"/>
      <c r="KIP4" s="175"/>
      <c r="KIQ4" s="175"/>
      <c r="KIR4" s="175"/>
      <c r="KIS4" s="175"/>
      <c r="KIT4" s="175"/>
      <c r="KIU4" s="175"/>
      <c r="KIV4" s="175"/>
      <c r="KIW4" s="175"/>
      <c r="KIX4" s="175"/>
      <c r="KIY4" s="175"/>
      <c r="KIZ4" s="175"/>
      <c r="KJA4" s="175"/>
      <c r="KJB4" s="175"/>
      <c r="KJC4" s="175"/>
      <c r="KJD4" s="175"/>
      <c r="KJE4" s="175"/>
      <c r="KJF4" s="175"/>
      <c r="KJG4" s="175"/>
      <c r="KJH4" s="175"/>
      <c r="KJI4" s="175"/>
      <c r="KJJ4" s="175"/>
      <c r="KJK4" s="175"/>
      <c r="KJL4" s="175"/>
      <c r="KJM4" s="175"/>
      <c r="KJN4" s="175"/>
      <c r="KJO4" s="175"/>
      <c r="KJP4" s="175"/>
      <c r="KJQ4" s="175"/>
      <c r="KJR4" s="175"/>
      <c r="KJS4" s="175"/>
      <c r="KJT4" s="175"/>
      <c r="KJU4" s="175"/>
      <c r="KJV4" s="175"/>
      <c r="KJW4" s="175"/>
      <c r="KJX4" s="175"/>
      <c r="KJY4" s="175"/>
      <c r="KJZ4" s="175"/>
      <c r="KKA4" s="175"/>
      <c r="KKB4" s="175"/>
      <c r="KKC4" s="175"/>
      <c r="KKD4" s="175"/>
      <c r="KKE4" s="175"/>
      <c r="KKF4" s="175"/>
      <c r="KKG4" s="175"/>
      <c r="KKH4" s="175"/>
      <c r="KKI4" s="175"/>
      <c r="KKJ4" s="175"/>
      <c r="KKK4" s="175"/>
      <c r="KKL4" s="175"/>
      <c r="KKM4" s="175"/>
      <c r="KKN4" s="175"/>
      <c r="KKO4" s="175"/>
      <c r="KKP4" s="175"/>
      <c r="KKQ4" s="175"/>
      <c r="KKR4" s="175"/>
      <c r="KKS4" s="175"/>
      <c r="KKT4" s="175"/>
      <c r="KKU4" s="175"/>
      <c r="KKV4" s="175"/>
      <c r="KKW4" s="175"/>
      <c r="KKX4" s="175"/>
      <c r="KKY4" s="175"/>
      <c r="KKZ4" s="175"/>
      <c r="KLA4" s="175"/>
      <c r="KLB4" s="175"/>
      <c r="KLC4" s="175"/>
      <c r="KLD4" s="175"/>
      <c r="KLE4" s="175"/>
      <c r="KLF4" s="175"/>
      <c r="KLG4" s="175"/>
      <c r="KLH4" s="175"/>
      <c r="KLI4" s="175"/>
      <c r="KLJ4" s="175"/>
      <c r="KLK4" s="175"/>
      <c r="KLL4" s="175"/>
      <c r="KLM4" s="175"/>
      <c r="KLN4" s="175"/>
      <c r="KLO4" s="175"/>
      <c r="KLP4" s="175"/>
      <c r="KLQ4" s="175"/>
      <c r="KLR4" s="175"/>
      <c r="KLS4" s="175"/>
      <c r="KLT4" s="175"/>
      <c r="KLU4" s="175"/>
      <c r="KLV4" s="175"/>
      <c r="KLW4" s="175"/>
      <c r="KLX4" s="175"/>
      <c r="KLY4" s="175"/>
      <c r="KLZ4" s="175"/>
      <c r="KMA4" s="175"/>
      <c r="KMB4" s="175"/>
      <c r="KMC4" s="175"/>
      <c r="KMD4" s="175"/>
      <c r="KME4" s="175"/>
      <c r="KMF4" s="175"/>
      <c r="KMG4" s="175"/>
      <c r="KMH4" s="175"/>
      <c r="KMI4" s="175"/>
      <c r="KMJ4" s="175"/>
      <c r="KMK4" s="175"/>
      <c r="KML4" s="175"/>
      <c r="KMM4" s="175"/>
      <c r="KMN4" s="175"/>
      <c r="KMO4" s="175"/>
      <c r="KMP4" s="175"/>
      <c r="KMQ4" s="175"/>
      <c r="KMR4" s="175"/>
      <c r="KMS4" s="175"/>
      <c r="KMT4" s="175"/>
      <c r="KMU4" s="175"/>
      <c r="KMV4" s="175"/>
      <c r="KMW4" s="175"/>
      <c r="KMX4" s="175"/>
      <c r="KMY4" s="175"/>
      <c r="KMZ4" s="175"/>
      <c r="KNA4" s="175"/>
      <c r="KNB4" s="175"/>
      <c r="KNC4" s="175"/>
      <c r="KND4" s="175"/>
      <c r="KNE4" s="175"/>
      <c r="KNF4" s="175"/>
      <c r="KNG4" s="175"/>
      <c r="KNH4" s="175"/>
      <c r="KNI4" s="175"/>
      <c r="KNJ4" s="175"/>
      <c r="KNK4" s="175"/>
      <c r="KNL4" s="175"/>
      <c r="KNM4" s="175"/>
      <c r="KNN4" s="175"/>
      <c r="KNO4" s="175"/>
      <c r="KNP4" s="175"/>
      <c r="KNQ4" s="175"/>
      <c r="KNR4" s="175"/>
      <c r="KNS4" s="175"/>
      <c r="KNT4" s="175"/>
      <c r="KNU4" s="175"/>
      <c r="KNV4" s="175"/>
      <c r="KNW4" s="175"/>
      <c r="KNX4" s="175"/>
      <c r="KNY4" s="175"/>
      <c r="KNZ4" s="175"/>
      <c r="KOA4" s="175"/>
      <c r="KOB4" s="175"/>
      <c r="KOC4" s="175"/>
      <c r="KOD4" s="175"/>
      <c r="KOE4" s="175"/>
      <c r="KOF4" s="175"/>
      <c r="KOG4" s="175"/>
      <c r="KOH4" s="175"/>
      <c r="KOI4" s="175"/>
      <c r="KOJ4" s="175"/>
      <c r="KOK4" s="175"/>
      <c r="KOL4" s="175"/>
      <c r="KOM4" s="175"/>
      <c r="KON4" s="175"/>
      <c r="KOO4" s="175"/>
      <c r="KOP4" s="175"/>
      <c r="KOQ4" s="175"/>
      <c r="KOR4" s="175"/>
      <c r="KOS4" s="175"/>
      <c r="KOT4" s="175"/>
      <c r="KOU4" s="175"/>
      <c r="KOV4" s="175"/>
      <c r="KOW4" s="175"/>
      <c r="KOX4" s="175"/>
      <c r="KOY4" s="175"/>
      <c r="KOZ4" s="175"/>
      <c r="KPA4" s="175"/>
      <c r="KPB4" s="175"/>
      <c r="KPC4" s="175"/>
      <c r="KPD4" s="175"/>
      <c r="KPE4" s="175"/>
      <c r="KPF4" s="175"/>
      <c r="KPG4" s="175"/>
      <c r="KPH4" s="175"/>
      <c r="KPI4" s="175"/>
      <c r="KPJ4" s="175"/>
      <c r="KPK4" s="175"/>
      <c r="KPL4" s="175"/>
      <c r="KPM4" s="175"/>
      <c r="KPN4" s="175"/>
      <c r="KPO4" s="175"/>
      <c r="KPP4" s="175"/>
      <c r="KPQ4" s="175"/>
      <c r="KPR4" s="175"/>
      <c r="KPS4" s="175"/>
      <c r="KPT4" s="175"/>
      <c r="KPU4" s="175"/>
      <c r="KPV4" s="175"/>
      <c r="KPW4" s="175"/>
      <c r="KPX4" s="175"/>
      <c r="KPY4" s="175"/>
      <c r="KPZ4" s="175"/>
      <c r="KQA4" s="175"/>
      <c r="KQB4" s="175"/>
      <c r="KQC4" s="175"/>
      <c r="KQD4" s="175"/>
      <c r="KQE4" s="175"/>
      <c r="KQF4" s="175"/>
      <c r="KQG4" s="175"/>
      <c r="KQH4" s="175"/>
      <c r="KQI4" s="175"/>
      <c r="KQJ4" s="175"/>
      <c r="KQK4" s="175"/>
      <c r="KQL4" s="175"/>
      <c r="KQM4" s="175"/>
      <c r="KQN4" s="175"/>
      <c r="KQO4" s="175"/>
      <c r="KQP4" s="175"/>
      <c r="KQQ4" s="175"/>
      <c r="KQR4" s="175"/>
      <c r="KQS4" s="175"/>
      <c r="KQT4" s="175"/>
      <c r="KQU4" s="175"/>
      <c r="KQV4" s="175"/>
      <c r="KQW4" s="175"/>
      <c r="KQX4" s="175"/>
      <c r="KQY4" s="175"/>
      <c r="KQZ4" s="175"/>
      <c r="KRA4" s="175"/>
      <c r="KRB4" s="175"/>
      <c r="KRC4" s="175"/>
      <c r="KRD4" s="175"/>
      <c r="KRE4" s="175"/>
      <c r="KRF4" s="175"/>
      <c r="KRG4" s="175"/>
      <c r="KRH4" s="175"/>
      <c r="KRI4" s="175"/>
      <c r="KRJ4" s="175"/>
      <c r="KRK4" s="175"/>
      <c r="KRL4" s="175"/>
      <c r="KRM4" s="175"/>
      <c r="KRN4" s="175"/>
      <c r="KRO4" s="175"/>
      <c r="KRP4" s="175"/>
      <c r="KRQ4" s="175"/>
      <c r="KRR4" s="175"/>
      <c r="KRS4" s="175"/>
      <c r="KRT4" s="175"/>
      <c r="KRU4" s="175"/>
      <c r="KRV4" s="175"/>
      <c r="KRW4" s="175"/>
      <c r="KRX4" s="175"/>
      <c r="KRY4" s="175"/>
      <c r="KRZ4" s="175"/>
      <c r="KSA4" s="175"/>
      <c r="KSB4" s="175"/>
      <c r="KSC4" s="175"/>
      <c r="KSD4" s="175"/>
      <c r="KSE4" s="175"/>
      <c r="KSF4" s="175"/>
      <c r="KSG4" s="175"/>
      <c r="KSH4" s="175"/>
      <c r="KSI4" s="175"/>
      <c r="KSJ4" s="175"/>
      <c r="KSK4" s="175"/>
      <c r="KSL4" s="175"/>
      <c r="KSM4" s="175"/>
      <c r="KSN4" s="175"/>
      <c r="KSO4" s="175"/>
      <c r="KSP4" s="175"/>
      <c r="KSQ4" s="175"/>
      <c r="KSR4" s="175"/>
      <c r="KSS4" s="175"/>
      <c r="KST4" s="175"/>
      <c r="KSU4" s="175"/>
      <c r="KSV4" s="175"/>
      <c r="KSW4" s="175"/>
      <c r="KSX4" s="175"/>
      <c r="KSY4" s="175"/>
      <c r="KSZ4" s="175"/>
      <c r="KTA4" s="175"/>
      <c r="KTB4" s="175"/>
      <c r="KTC4" s="175"/>
      <c r="KTD4" s="175"/>
      <c r="KTE4" s="175"/>
      <c r="KTF4" s="175"/>
      <c r="KTG4" s="175"/>
      <c r="KTH4" s="175"/>
      <c r="KTI4" s="175"/>
      <c r="KTJ4" s="175"/>
      <c r="KTK4" s="175"/>
      <c r="KTL4" s="175"/>
      <c r="KTM4" s="175"/>
      <c r="KTN4" s="175"/>
      <c r="KTO4" s="175"/>
      <c r="KTP4" s="175"/>
      <c r="KTQ4" s="175"/>
      <c r="KTR4" s="175"/>
      <c r="KTS4" s="175"/>
      <c r="KTT4" s="175"/>
      <c r="KTU4" s="175"/>
      <c r="KTV4" s="175"/>
      <c r="KTW4" s="175"/>
      <c r="KTX4" s="175"/>
      <c r="KTY4" s="175"/>
      <c r="KTZ4" s="175"/>
      <c r="KUA4" s="175"/>
      <c r="KUB4" s="175"/>
      <c r="KUC4" s="175"/>
      <c r="KUD4" s="175"/>
      <c r="KUE4" s="175"/>
      <c r="KUF4" s="175"/>
      <c r="KUG4" s="175"/>
      <c r="KUH4" s="175"/>
      <c r="KUI4" s="175"/>
      <c r="KUJ4" s="175"/>
      <c r="KUK4" s="175"/>
      <c r="KUL4" s="175"/>
      <c r="KUM4" s="175"/>
      <c r="KUN4" s="175"/>
      <c r="KUO4" s="175"/>
      <c r="KUP4" s="175"/>
      <c r="KUQ4" s="175"/>
      <c r="KUR4" s="175"/>
      <c r="KUS4" s="175"/>
      <c r="KUT4" s="175"/>
      <c r="KUU4" s="175"/>
      <c r="KUV4" s="175"/>
      <c r="KUW4" s="175"/>
      <c r="KUX4" s="175"/>
      <c r="KUY4" s="175"/>
      <c r="KUZ4" s="175"/>
      <c r="KVA4" s="175"/>
      <c r="KVB4" s="175"/>
      <c r="KVC4" s="175"/>
      <c r="KVD4" s="175"/>
      <c r="KVE4" s="175"/>
      <c r="KVF4" s="175"/>
      <c r="KVG4" s="175"/>
      <c r="KVH4" s="175"/>
      <c r="KVI4" s="175"/>
      <c r="KVJ4" s="175"/>
      <c r="KVK4" s="175"/>
      <c r="KVL4" s="175"/>
      <c r="KVM4" s="175"/>
      <c r="KVN4" s="175"/>
      <c r="KVO4" s="175"/>
      <c r="KVP4" s="175"/>
      <c r="KVQ4" s="175"/>
      <c r="KVR4" s="175"/>
      <c r="KVS4" s="175"/>
      <c r="KVT4" s="175"/>
      <c r="KVU4" s="175"/>
      <c r="KVV4" s="175"/>
      <c r="KVW4" s="175"/>
      <c r="KVX4" s="175"/>
      <c r="KVY4" s="175"/>
      <c r="KVZ4" s="175"/>
      <c r="KWA4" s="175"/>
      <c r="KWB4" s="175"/>
      <c r="KWC4" s="175"/>
      <c r="KWD4" s="175"/>
      <c r="KWE4" s="175"/>
      <c r="KWF4" s="175"/>
      <c r="KWG4" s="175"/>
      <c r="KWH4" s="175"/>
      <c r="KWI4" s="175"/>
      <c r="KWJ4" s="175"/>
      <c r="KWK4" s="175"/>
      <c r="KWL4" s="175"/>
      <c r="KWM4" s="175"/>
      <c r="KWN4" s="175"/>
      <c r="KWO4" s="175"/>
      <c r="KWP4" s="175"/>
      <c r="KWQ4" s="175"/>
      <c r="KWR4" s="175"/>
      <c r="KWS4" s="175"/>
      <c r="KWT4" s="175"/>
      <c r="KWU4" s="175"/>
      <c r="KWV4" s="175"/>
      <c r="KWW4" s="175"/>
      <c r="KWX4" s="175"/>
      <c r="KWY4" s="175"/>
      <c r="KWZ4" s="175"/>
      <c r="KXA4" s="175"/>
      <c r="KXB4" s="175"/>
      <c r="KXC4" s="175"/>
      <c r="KXD4" s="175"/>
      <c r="KXE4" s="175"/>
      <c r="KXF4" s="175"/>
      <c r="KXG4" s="175"/>
      <c r="KXH4" s="175"/>
      <c r="KXI4" s="175"/>
      <c r="KXJ4" s="175"/>
      <c r="KXK4" s="175"/>
      <c r="KXL4" s="175"/>
      <c r="KXM4" s="175"/>
      <c r="KXN4" s="175"/>
      <c r="KXO4" s="175"/>
      <c r="KXP4" s="175"/>
      <c r="KXQ4" s="175"/>
      <c r="KXR4" s="175"/>
      <c r="KXS4" s="175"/>
      <c r="KXT4" s="175"/>
      <c r="KXU4" s="175"/>
      <c r="KXV4" s="175"/>
      <c r="KXW4" s="175"/>
      <c r="KXX4" s="175"/>
      <c r="KXY4" s="175"/>
      <c r="KXZ4" s="175"/>
      <c r="KYA4" s="175"/>
      <c r="KYB4" s="175"/>
      <c r="KYC4" s="175"/>
      <c r="KYD4" s="175"/>
      <c r="KYE4" s="175"/>
      <c r="KYF4" s="175"/>
      <c r="KYG4" s="175"/>
      <c r="KYH4" s="175"/>
      <c r="KYI4" s="175"/>
      <c r="KYJ4" s="175"/>
      <c r="KYK4" s="175"/>
      <c r="KYL4" s="175"/>
      <c r="KYM4" s="175"/>
      <c r="KYN4" s="175"/>
      <c r="KYO4" s="175"/>
      <c r="KYP4" s="175"/>
      <c r="KYQ4" s="175"/>
      <c r="KYR4" s="175"/>
      <c r="KYS4" s="175"/>
      <c r="KYT4" s="175"/>
      <c r="KYU4" s="175"/>
      <c r="KYV4" s="175"/>
      <c r="KYW4" s="175"/>
      <c r="KYX4" s="175"/>
      <c r="KYY4" s="175"/>
      <c r="KYZ4" s="175"/>
      <c r="KZA4" s="175"/>
      <c r="KZB4" s="175"/>
      <c r="KZC4" s="175"/>
      <c r="KZD4" s="175"/>
      <c r="KZE4" s="175"/>
      <c r="KZF4" s="175"/>
      <c r="KZG4" s="175"/>
      <c r="KZH4" s="175"/>
      <c r="KZI4" s="175"/>
      <c r="KZJ4" s="175"/>
      <c r="KZK4" s="175"/>
      <c r="KZL4" s="175"/>
      <c r="KZM4" s="175"/>
      <c r="KZN4" s="175"/>
      <c r="KZO4" s="175"/>
      <c r="KZP4" s="175"/>
      <c r="KZQ4" s="175"/>
      <c r="KZR4" s="175"/>
      <c r="KZS4" s="175"/>
      <c r="KZT4" s="175"/>
      <c r="KZU4" s="175"/>
      <c r="KZV4" s="175"/>
      <c r="KZW4" s="175"/>
      <c r="KZX4" s="175"/>
      <c r="KZY4" s="175"/>
      <c r="KZZ4" s="175"/>
      <c r="LAA4" s="175"/>
      <c r="LAB4" s="175"/>
      <c r="LAC4" s="175"/>
      <c r="LAD4" s="175"/>
      <c r="LAE4" s="175"/>
      <c r="LAF4" s="175"/>
      <c r="LAG4" s="175"/>
      <c r="LAH4" s="175"/>
      <c r="LAI4" s="175"/>
      <c r="LAJ4" s="175"/>
      <c r="LAK4" s="175"/>
      <c r="LAL4" s="175"/>
      <c r="LAM4" s="175"/>
      <c r="LAN4" s="175"/>
      <c r="LAO4" s="175"/>
      <c r="LAP4" s="175"/>
      <c r="LAQ4" s="175"/>
      <c r="LAR4" s="175"/>
      <c r="LAS4" s="175"/>
      <c r="LAT4" s="175"/>
      <c r="LAU4" s="175"/>
      <c r="LAV4" s="175"/>
      <c r="LAW4" s="175"/>
      <c r="LAX4" s="175"/>
      <c r="LAY4" s="175"/>
      <c r="LAZ4" s="175"/>
      <c r="LBA4" s="175"/>
      <c r="LBB4" s="175"/>
      <c r="LBC4" s="175"/>
      <c r="LBD4" s="175"/>
      <c r="LBE4" s="175"/>
      <c r="LBF4" s="175"/>
      <c r="LBG4" s="175"/>
      <c r="LBH4" s="175"/>
      <c r="LBI4" s="175"/>
      <c r="LBJ4" s="175"/>
      <c r="LBK4" s="175"/>
      <c r="LBL4" s="175"/>
      <c r="LBM4" s="175"/>
      <c r="LBN4" s="175"/>
      <c r="LBO4" s="175"/>
      <c r="LBP4" s="175"/>
      <c r="LBQ4" s="175"/>
      <c r="LBR4" s="175"/>
      <c r="LBS4" s="175"/>
      <c r="LBT4" s="175"/>
      <c r="LBU4" s="175"/>
      <c r="LBV4" s="175"/>
      <c r="LBW4" s="175"/>
      <c r="LBX4" s="175"/>
      <c r="LBY4" s="175"/>
      <c r="LBZ4" s="175"/>
      <c r="LCA4" s="175"/>
      <c r="LCB4" s="175"/>
      <c r="LCC4" s="175"/>
      <c r="LCD4" s="175"/>
      <c r="LCE4" s="175"/>
      <c r="LCF4" s="175"/>
      <c r="LCG4" s="175"/>
      <c r="LCH4" s="175"/>
      <c r="LCI4" s="175"/>
      <c r="LCJ4" s="175"/>
      <c r="LCK4" s="175"/>
      <c r="LCL4" s="175"/>
      <c r="LCM4" s="175"/>
      <c r="LCN4" s="175"/>
      <c r="LCO4" s="175"/>
      <c r="LCP4" s="175"/>
      <c r="LCQ4" s="175"/>
      <c r="LCR4" s="175"/>
      <c r="LCS4" s="175"/>
      <c r="LCT4" s="175"/>
      <c r="LCU4" s="175"/>
      <c r="LCV4" s="175"/>
      <c r="LCW4" s="175"/>
      <c r="LCX4" s="175"/>
      <c r="LCY4" s="175"/>
      <c r="LCZ4" s="175"/>
      <c r="LDA4" s="175"/>
      <c r="LDB4" s="175"/>
      <c r="LDC4" s="175"/>
      <c r="LDD4" s="175"/>
      <c r="LDE4" s="175"/>
      <c r="LDF4" s="175"/>
      <c r="LDG4" s="175"/>
      <c r="LDH4" s="175"/>
      <c r="LDI4" s="175"/>
      <c r="LDJ4" s="175"/>
      <c r="LDK4" s="175"/>
      <c r="LDL4" s="175"/>
      <c r="LDM4" s="175"/>
      <c r="LDN4" s="175"/>
      <c r="LDO4" s="175"/>
      <c r="LDP4" s="175"/>
      <c r="LDQ4" s="175"/>
      <c r="LDR4" s="175"/>
      <c r="LDS4" s="175"/>
      <c r="LDT4" s="175"/>
      <c r="LDU4" s="175"/>
      <c r="LDV4" s="175"/>
      <c r="LDW4" s="175"/>
      <c r="LDX4" s="175"/>
      <c r="LDY4" s="175"/>
      <c r="LDZ4" s="175"/>
      <c r="LEA4" s="175"/>
      <c r="LEB4" s="175"/>
      <c r="LEC4" s="175"/>
      <c r="LED4" s="175"/>
      <c r="LEE4" s="175"/>
      <c r="LEF4" s="175"/>
      <c r="LEG4" s="175"/>
      <c r="LEH4" s="175"/>
      <c r="LEI4" s="175"/>
      <c r="LEJ4" s="175"/>
      <c r="LEK4" s="175"/>
      <c r="LEL4" s="175"/>
      <c r="LEM4" s="175"/>
      <c r="LEN4" s="175"/>
      <c r="LEO4" s="175"/>
      <c r="LEP4" s="175"/>
      <c r="LEQ4" s="175"/>
      <c r="LER4" s="175"/>
      <c r="LES4" s="175"/>
      <c r="LET4" s="175"/>
      <c r="LEU4" s="175"/>
      <c r="LEV4" s="175"/>
      <c r="LEW4" s="175"/>
      <c r="LEX4" s="175"/>
      <c r="LEY4" s="175"/>
      <c r="LEZ4" s="175"/>
      <c r="LFA4" s="175"/>
      <c r="LFB4" s="175"/>
      <c r="LFC4" s="175"/>
      <c r="LFD4" s="175"/>
      <c r="LFE4" s="175"/>
      <c r="LFF4" s="175"/>
      <c r="LFG4" s="175"/>
      <c r="LFH4" s="175"/>
      <c r="LFI4" s="175"/>
      <c r="LFJ4" s="175"/>
      <c r="LFK4" s="175"/>
      <c r="LFL4" s="175"/>
      <c r="LFM4" s="175"/>
      <c r="LFN4" s="175"/>
      <c r="LFO4" s="175"/>
      <c r="LFP4" s="175"/>
      <c r="LFQ4" s="175"/>
      <c r="LFR4" s="175"/>
      <c r="LFS4" s="175"/>
      <c r="LFT4" s="175"/>
      <c r="LFU4" s="175"/>
      <c r="LFV4" s="175"/>
      <c r="LFW4" s="175"/>
      <c r="LFX4" s="175"/>
      <c r="LFY4" s="175"/>
      <c r="LFZ4" s="175"/>
      <c r="LGA4" s="175"/>
      <c r="LGB4" s="175"/>
      <c r="LGC4" s="175"/>
      <c r="LGD4" s="175"/>
      <c r="LGE4" s="175"/>
      <c r="LGF4" s="175"/>
      <c r="LGG4" s="175"/>
      <c r="LGH4" s="175"/>
      <c r="LGI4" s="175"/>
      <c r="LGJ4" s="175"/>
      <c r="LGK4" s="175"/>
      <c r="LGL4" s="175"/>
      <c r="LGM4" s="175"/>
      <c r="LGN4" s="175"/>
      <c r="LGO4" s="175"/>
      <c r="LGP4" s="175"/>
      <c r="LGQ4" s="175"/>
      <c r="LGR4" s="175"/>
      <c r="LGS4" s="175"/>
      <c r="LGT4" s="175"/>
      <c r="LGU4" s="175"/>
      <c r="LGV4" s="175"/>
      <c r="LGW4" s="175"/>
      <c r="LGX4" s="175"/>
      <c r="LGY4" s="175"/>
      <c r="LGZ4" s="175"/>
      <c r="LHA4" s="175"/>
      <c r="LHB4" s="175"/>
      <c r="LHC4" s="175"/>
      <c r="LHD4" s="175"/>
      <c r="LHE4" s="175"/>
      <c r="LHF4" s="175"/>
      <c r="LHG4" s="175"/>
      <c r="LHH4" s="175"/>
      <c r="LHI4" s="175"/>
      <c r="LHJ4" s="175"/>
      <c r="LHK4" s="175"/>
      <c r="LHL4" s="175"/>
      <c r="LHM4" s="175"/>
      <c r="LHN4" s="175"/>
      <c r="LHO4" s="175"/>
      <c r="LHP4" s="175"/>
      <c r="LHQ4" s="175"/>
      <c r="LHR4" s="175"/>
      <c r="LHS4" s="175"/>
      <c r="LHT4" s="175"/>
      <c r="LHU4" s="175"/>
      <c r="LHV4" s="175"/>
      <c r="LHW4" s="175"/>
      <c r="LHX4" s="175"/>
      <c r="LHY4" s="175"/>
      <c r="LHZ4" s="175"/>
      <c r="LIA4" s="175"/>
      <c r="LIB4" s="175"/>
      <c r="LIC4" s="175"/>
      <c r="LID4" s="175"/>
      <c r="LIE4" s="175"/>
      <c r="LIF4" s="175"/>
      <c r="LIG4" s="175"/>
      <c r="LIH4" s="175"/>
      <c r="LII4" s="175"/>
      <c r="LIJ4" s="175"/>
      <c r="LIK4" s="175"/>
      <c r="LIL4" s="175"/>
      <c r="LIM4" s="175"/>
      <c r="LIN4" s="175"/>
      <c r="LIO4" s="175"/>
      <c r="LIP4" s="175"/>
      <c r="LIQ4" s="175"/>
      <c r="LIR4" s="175"/>
      <c r="LIS4" s="175"/>
      <c r="LIT4" s="175"/>
      <c r="LIU4" s="175"/>
      <c r="LIV4" s="175"/>
      <c r="LIW4" s="175"/>
      <c r="LIX4" s="175"/>
      <c r="LIY4" s="175"/>
      <c r="LIZ4" s="175"/>
      <c r="LJA4" s="175"/>
      <c r="LJB4" s="175"/>
      <c r="LJC4" s="175"/>
      <c r="LJD4" s="175"/>
      <c r="LJE4" s="175"/>
      <c r="LJF4" s="175"/>
      <c r="LJG4" s="175"/>
      <c r="LJH4" s="175"/>
      <c r="LJI4" s="175"/>
      <c r="LJJ4" s="175"/>
      <c r="LJK4" s="175"/>
      <c r="LJL4" s="175"/>
      <c r="LJM4" s="175"/>
      <c r="LJN4" s="175"/>
      <c r="LJO4" s="175"/>
      <c r="LJP4" s="175"/>
      <c r="LJQ4" s="175"/>
      <c r="LJR4" s="175"/>
      <c r="LJS4" s="175"/>
      <c r="LJT4" s="175"/>
      <c r="LJU4" s="175"/>
      <c r="LJV4" s="175"/>
      <c r="LJW4" s="175"/>
      <c r="LJX4" s="175"/>
      <c r="LJY4" s="175"/>
      <c r="LJZ4" s="175"/>
      <c r="LKA4" s="175"/>
      <c r="LKB4" s="175"/>
      <c r="LKC4" s="175"/>
      <c r="LKD4" s="175"/>
      <c r="LKE4" s="175"/>
      <c r="LKF4" s="175"/>
      <c r="LKG4" s="175"/>
      <c r="LKH4" s="175"/>
      <c r="LKI4" s="175"/>
      <c r="LKJ4" s="175"/>
      <c r="LKK4" s="175"/>
      <c r="LKL4" s="175"/>
      <c r="LKM4" s="175"/>
      <c r="LKN4" s="175"/>
      <c r="LKO4" s="175"/>
      <c r="LKP4" s="175"/>
      <c r="LKQ4" s="175"/>
      <c r="LKR4" s="175"/>
      <c r="LKS4" s="175"/>
      <c r="LKT4" s="175"/>
      <c r="LKU4" s="175"/>
      <c r="LKV4" s="175"/>
      <c r="LKW4" s="175"/>
      <c r="LKX4" s="175"/>
      <c r="LKY4" s="175"/>
      <c r="LKZ4" s="175"/>
      <c r="LLA4" s="175"/>
      <c r="LLB4" s="175"/>
      <c r="LLC4" s="175"/>
      <c r="LLD4" s="175"/>
      <c r="LLE4" s="175"/>
      <c r="LLF4" s="175"/>
      <c r="LLG4" s="175"/>
      <c r="LLH4" s="175"/>
      <c r="LLI4" s="175"/>
      <c r="LLJ4" s="175"/>
      <c r="LLK4" s="175"/>
      <c r="LLL4" s="175"/>
      <c r="LLM4" s="175"/>
      <c r="LLN4" s="175"/>
      <c r="LLO4" s="175"/>
      <c r="LLP4" s="175"/>
      <c r="LLQ4" s="175"/>
      <c r="LLR4" s="175"/>
      <c r="LLS4" s="175"/>
      <c r="LLT4" s="175"/>
      <c r="LLU4" s="175"/>
      <c r="LLV4" s="175"/>
      <c r="LLW4" s="175"/>
      <c r="LLX4" s="175"/>
      <c r="LLY4" s="175"/>
      <c r="LLZ4" s="175"/>
      <c r="LMA4" s="175"/>
      <c r="LMB4" s="175"/>
      <c r="LMC4" s="175"/>
      <c r="LMD4" s="175"/>
      <c r="LME4" s="175"/>
      <c r="LMF4" s="175"/>
      <c r="LMG4" s="175"/>
      <c r="LMH4" s="175"/>
      <c r="LMI4" s="175"/>
      <c r="LMJ4" s="175"/>
      <c r="LMK4" s="175"/>
      <c r="LML4" s="175"/>
      <c r="LMM4" s="175"/>
      <c r="LMN4" s="175"/>
      <c r="LMO4" s="175"/>
      <c r="LMP4" s="175"/>
      <c r="LMQ4" s="175"/>
      <c r="LMR4" s="175"/>
      <c r="LMS4" s="175"/>
      <c r="LMT4" s="175"/>
      <c r="LMU4" s="175"/>
      <c r="LMV4" s="175"/>
      <c r="LMW4" s="175"/>
      <c r="LMX4" s="175"/>
      <c r="LMY4" s="175"/>
      <c r="LMZ4" s="175"/>
      <c r="LNA4" s="175"/>
      <c r="LNB4" s="175"/>
      <c r="LNC4" s="175"/>
      <c r="LND4" s="175"/>
      <c r="LNE4" s="175"/>
      <c r="LNF4" s="175"/>
      <c r="LNG4" s="175"/>
      <c r="LNH4" s="175"/>
      <c r="LNI4" s="175"/>
      <c r="LNJ4" s="175"/>
      <c r="LNK4" s="175"/>
      <c r="LNL4" s="175"/>
      <c r="LNM4" s="175"/>
      <c r="LNN4" s="175"/>
      <c r="LNO4" s="175"/>
      <c r="LNP4" s="175"/>
      <c r="LNQ4" s="175"/>
      <c r="LNR4" s="175"/>
      <c r="LNS4" s="175"/>
      <c r="LNT4" s="175"/>
      <c r="LNU4" s="175"/>
      <c r="LNV4" s="175"/>
      <c r="LNW4" s="175"/>
      <c r="LNX4" s="175"/>
      <c r="LNY4" s="175"/>
      <c r="LNZ4" s="175"/>
      <c r="LOA4" s="175"/>
      <c r="LOB4" s="175"/>
      <c r="LOC4" s="175"/>
      <c r="LOD4" s="175"/>
      <c r="LOE4" s="175"/>
      <c r="LOF4" s="175"/>
      <c r="LOG4" s="175"/>
      <c r="LOH4" s="175"/>
      <c r="LOI4" s="175"/>
      <c r="LOJ4" s="175"/>
      <c r="LOK4" s="175"/>
      <c r="LOL4" s="175"/>
      <c r="LOM4" s="175"/>
      <c r="LON4" s="175"/>
      <c r="LOO4" s="175"/>
      <c r="LOP4" s="175"/>
      <c r="LOQ4" s="175"/>
      <c r="LOR4" s="175"/>
      <c r="LOS4" s="175"/>
      <c r="LOT4" s="175"/>
      <c r="LOU4" s="175"/>
      <c r="LOV4" s="175"/>
      <c r="LOW4" s="175"/>
      <c r="LOX4" s="175"/>
      <c r="LOY4" s="175"/>
      <c r="LOZ4" s="175"/>
      <c r="LPA4" s="175"/>
      <c r="LPB4" s="175"/>
      <c r="LPC4" s="175"/>
      <c r="LPD4" s="175"/>
      <c r="LPE4" s="175"/>
      <c r="LPF4" s="175"/>
      <c r="LPG4" s="175"/>
      <c r="LPH4" s="175"/>
      <c r="LPI4" s="175"/>
      <c r="LPJ4" s="175"/>
      <c r="LPK4" s="175"/>
      <c r="LPL4" s="175"/>
      <c r="LPM4" s="175"/>
      <c r="LPN4" s="175"/>
      <c r="LPO4" s="175"/>
      <c r="LPP4" s="175"/>
      <c r="LPQ4" s="175"/>
      <c r="LPR4" s="175"/>
      <c r="LPS4" s="175"/>
      <c r="LPT4" s="175"/>
      <c r="LPU4" s="175"/>
      <c r="LPV4" s="175"/>
      <c r="LPW4" s="175"/>
      <c r="LPX4" s="175"/>
      <c r="LPY4" s="175"/>
      <c r="LPZ4" s="175"/>
      <c r="LQA4" s="175"/>
      <c r="LQB4" s="175"/>
      <c r="LQC4" s="175"/>
      <c r="LQD4" s="175"/>
      <c r="LQE4" s="175"/>
      <c r="LQF4" s="175"/>
      <c r="LQG4" s="175"/>
      <c r="LQH4" s="175"/>
      <c r="LQI4" s="175"/>
      <c r="LQJ4" s="175"/>
      <c r="LQK4" s="175"/>
      <c r="LQL4" s="175"/>
      <c r="LQM4" s="175"/>
      <c r="LQN4" s="175"/>
      <c r="LQO4" s="175"/>
      <c r="LQP4" s="175"/>
      <c r="LQQ4" s="175"/>
      <c r="LQR4" s="175"/>
      <c r="LQS4" s="175"/>
      <c r="LQT4" s="175"/>
      <c r="LQU4" s="175"/>
      <c r="LQV4" s="175"/>
      <c r="LQW4" s="175"/>
      <c r="LQX4" s="175"/>
      <c r="LQY4" s="175"/>
      <c r="LQZ4" s="175"/>
      <c r="LRA4" s="175"/>
      <c r="LRB4" s="175"/>
      <c r="LRC4" s="175"/>
      <c r="LRD4" s="175"/>
      <c r="LRE4" s="175"/>
      <c r="LRF4" s="175"/>
      <c r="LRG4" s="175"/>
      <c r="LRH4" s="175"/>
      <c r="LRI4" s="175"/>
      <c r="LRJ4" s="175"/>
      <c r="LRK4" s="175"/>
      <c r="LRL4" s="175"/>
      <c r="LRM4" s="175"/>
      <c r="LRN4" s="175"/>
      <c r="LRO4" s="175"/>
      <c r="LRP4" s="175"/>
      <c r="LRQ4" s="175"/>
      <c r="LRR4" s="175"/>
      <c r="LRS4" s="175"/>
      <c r="LRT4" s="175"/>
      <c r="LRU4" s="175"/>
      <c r="LRV4" s="175"/>
      <c r="LRW4" s="175"/>
      <c r="LRX4" s="175"/>
      <c r="LRY4" s="175"/>
      <c r="LRZ4" s="175"/>
      <c r="LSA4" s="175"/>
      <c r="LSB4" s="175"/>
      <c r="LSC4" s="175"/>
      <c r="LSD4" s="175"/>
      <c r="LSE4" s="175"/>
      <c r="LSF4" s="175"/>
      <c r="LSG4" s="175"/>
      <c r="LSH4" s="175"/>
      <c r="LSI4" s="175"/>
      <c r="LSJ4" s="175"/>
      <c r="LSK4" s="175"/>
      <c r="LSL4" s="175"/>
      <c r="LSM4" s="175"/>
      <c r="LSN4" s="175"/>
      <c r="LSO4" s="175"/>
      <c r="LSP4" s="175"/>
      <c r="LSQ4" s="175"/>
      <c r="LSR4" s="175"/>
      <c r="LSS4" s="175"/>
      <c r="LST4" s="175"/>
      <c r="LSU4" s="175"/>
      <c r="LSV4" s="175"/>
      <c r="LSW4" s="175"/>
      <c r="LSX4" s="175"/>
      <c r="LSY4" s="175"/>
      <c r="LSZ4" s="175"/>
      <c r="LTA4" s="175"/>
      <c r="LTB4" s="175"/>
      <c r="LTC4" s="175"/>
      <c r="LTD4" s="175"/>
      <c r="LTE4" s="175"/>
      <c r="LTF4" s="175"/>
      <c r="LTG4" s="175"/>
      <c r="LTH4" s="175"/>
      <c r="LTI4" s="175"/>
      <c r="LTJ4" s="175"/>
      <c r="LTK4" s="175"/>
      <c r="LTL4" s="175"/>
      <c r="LTM4" s="175"/>
      <c r="LTN4" s="175"/>
      <c r="LTO4" s="175"/>
      <c r="LTP4" s="175"/>
      <c r="LTQ4" s="175"/>
      <c r="LTR4" s="175"/>
      <c r="LTS4" s="175"/>
      <c r="LTT4" s="175"/>
      <c r="LTU4" s="175"/>
      <c r="LTV4" s="175"/>
      <c r="LTW4" s="175"/>
      <c r="LTX4" s="175"/>
      <c r="LTY4" s="175"/>
      <c r="LTZ4" s="175"/>
      <c r="LUA4" s="175"/>
      <c r="LUB4" s="175"/>
      <c r="LUC4" s="175"/>
      <c r="LUD4" s="175"/>
      <c r="LUE4" s="175"/>
      <c r="LUF4" s="175"/>
      <c r="LUG4" s="175"/>
      <c r="LUH4" s="175"/>
      <c r="LUI4" s="175"/>
      <c r="LUJ4" s="175"/>
      <c r="LUK4" s="175"/>
      <c r="LUL4" s="175"/>
      <c r="LUM4" s="175"/>
      <c r="LUN4" s="175"/>
      <c r="LUO4" s="175"/>
      <c r="LUP4" s="175"/>
      <c r="LUQ4" s="175"/>
      <c r="LUR4" s="175"/>
      <c r="LUS4" s="175"/>
      <c r="LUT4" s="175"/>
      <c r="LUU4" s="175"/>
      <c r="LUV4" s="175"/>
      <c r="LUW4" s="175"/>
      <c r="LUX4" s="175"/>
      <c r="LUY4" s="175"/>
      <c r="LUZ4" s="175"/>
      <c r="LVA4" s="175"/>
      <c r="LVB4" s="175"/>
      <c r="LVC4" s="175"/>
      <c r="LVD4" s="175"/>
      <c r="LVE4" s="175"/>
      <c r="LVF4" s="175"/>
      <c r="LVG4" s="175"/>
      <c r="LVH4" s="175"/>
      <c r="LVI4" s="175"/>
      <c r="LVJ4" s="175"/>
      <c r="LVK4" s="175"/>
      <c r="LVL4" s="175"/>
      <c r="LVM4" s="175"/>
      <c r="LVN4" s="175"/>
      <c r="LVO4" s="175"/>
      <c r="LVP4" s="175"/>
      <c r="LVQ4" s="175"/>
      <c r="LVR4" s="175"/>
      <c r="LVS4" s="175"/>
      <c r="LVT4" s="175"/>
      <c r="LVU4" s="175"/>
      <c r="LVV4" s="175"/>
      <c r="LVW4" s="175"/>
      <c r="LVX4" s="175"/>
      <c r="LVY4" s="175"/>
      <c r="LVZ4" s="175"/>
      <c r="LWA4" s="175"/>
      <c r="LWB4" s="175"/>
      <c r="LWC4" s="175"/>
      <c r="LWD4" s="175"/>
      <c r="LWE4" s="175"/>
      <c r="LWF4" s="175"/>
      <c r="LWG4" s="175"/>
      <c r="LWH4" s="175"/>
      <c r="LWI4" s="175"/>
      <c r="LWJ4" s="175"/>
      <c r="LWK4" s="175"/>
      <c r="LWL4" s="175"/>
      <c r="LWM4" s="175"/>
      <c r="LWN4" s="175"/>
      <c r="LWO4" s="175"/>
      <c r="LWP4" s="175"/>
      <c r="LWQ4" s="175"/>
      <c r="LWR4" s="175"/>
      <c r="LWS4" s="175"/>
      <c r="LWT4" s="175"/>
      <c r="LWU4" s="175"/>
      <c r="LWV4" s="175"/>
      <c r="LWW4" s="175"/>
      <c r="LWX4" s="175"/>
      <c r="LWY4" s="175"/>
      <c r="LWZ4" s="175"/>
      <c r="LXA4" s="175"/>
      <c r="LXB4" s="175"/>
      <c r="LXC4" s="175"/>
      <c r="LXD4" s="175"/>
      <c r="LXE4" s="175"/>
      <c r="LXF4" s="175"/>
      <c r="LXG4" s="175"/>
      <c r="LXH4" s="175"/>
      <c r="LXI4" s="175"/>
      <c r="LXJ4" s="175"/>
      <c r="LXK4" s="175"/>
      <c r="LXL4" s="175"/>
      <c r="LXM4" s="175"/>
      <c r="LXN4" s="175"/>
      <c r="LXO4" s="175"/>
      <c r="LXP4" s="175"/>
      <c r="LXQ4" s="175"/>
      <c r="LXR4" s="175"/>
      <c r="LXS4" s="175"/>
      <c r="LXT4" s="175"/>
      <c r="LXU4" s="175"/>
      <c r="LXV4" s="175"/>
      <c r="LXW4" s="175"/>
      <c r="LXX4" s="175"/>
      <c r="LXY4" s="175"/>
      <c r="LXZ4" s="175"/>
      <c r="LYA4" s="175"/>
      <c r="LYB4" s="175"/>
      <c r="LYC4" s="175"/>
      <c r="LYD4" s="175"/>
      <c r="LYE4" s="175"/>
      <c r="LYF4" s="175"/>
      <c r="LYG4" s="175"/>
      <c r="LYH4" s="175"/>
      <c r="LYI4" s="175"/>
      <c r="LYJ4" s="175"/>
      <c r="LYK4" s="175"/>
      <c r="LYL4" s="175"/>
      <c r="LYM4" s="175"/>
      <c r="LYN4" s="175"/>
      <c r="LYO4" s="175"/>
      <c r="LYP4" s="175"/>
      <c r="LYQ4" s="175"/>
      <c r="LYR4" s="175"/>
      <c r="LYS4" s="175"/>
      <c r="LYT4" s="175"/>
      <c r="LYU4" s="175"/>
      <c r="LYV4" s="175"/>
      <c r="LYW4" s="175"/>
      <c r="LYX4" s="175"/>
      <c r="LYY4" s="175"/>
      <c r="LYZ4" s="175"/>
      <c r="LZA4" s="175"/>
      <c r="LZB4" s="175"/>
      <c r="LZC4" s="175"/>
      <c r="LZD4" s="175"/>
      <c r="LZE4" s="175"/>
      <c r="LZF4" s="175"/>
      <c r="LZG4" s="175"/>
      <c r="LZH4" s="175"/>
      <c r="LZI4" s="175"/>
      <c r="LZJ4" s="175"/>
      <c r="LZK4" s="175"/>
      <c r="LZL4" s="175"/>
      <c r="LZM4" s="175"/>
      <c r="LZN4" s="175"/>
      <c r="LZO4" s="175"/>
      <c r="LZP4" s="175"/>
      <c r="LZQ4" s="175"/>
      <c r="LZR4" s="175"/>
      <c r="LZS4" s="175"/>
      <c r="LZT4" s="175"/>
      <c r="LZU4" s="175"/>
      <c r="LZV4" s="175"/>
      <c r="LZW4" s="175"/>
      <c r="LZX4" s="175"/>
      <c r="LZY4" s="175"/>
      <c r="LZZ4" s="175"/>
      <c r="MAA4" s="175"/>
      <c r="MAB4" s="175"/>
      <c r="MAC4" s="175"/>
      <c r="MAD4" s="175"/>
      <c r="MAE4" s="175"/>
      <c r="MAF4" s="175"/>
      <c r="MAG4" s="175"/>
      <c r="MAH4" s="175"/>
      <c r="MAI4" s="175"/>
      <c r="MAJ4" s="175"/>
      <c r="MAK4" s="175"/>
      <c r="MAL4" s="175"/>
      <c r="MAM4" s="175"/>
      <c r="MAN4" s="175"/>
      <c r="MAO4" s="175"/>
      <c r="MAP4" s="175"/>
      <c r="MAQ4" s="175"/>
      <c r="MAR4" s="175"/>
      <c r="MAS4" s="175"/>
      <c r="MAT4" s="175"/>
      <c r="MAU4" s="175"/>
      <c r="MAV4" s="175"/>
      <c r="MAW4" s="175"/>
      <c r="MAX4" s="175"/>
      <c r="MAY4" s="175"/>
      <c r="MAZ4" s="175"/>
      <c r="MBA4" s="175"/>
      <c r="MBB4" s="175"/>
      <c r="MBC4" s="175"/>
      <c r="MBD4" s="175"/>
      <c r="MBE4" s="175"/>
      <c r="MBF4" s="175"/>
      <c r="MBG4" s="175"/>
      <c r="MBH4" s="175"/>
      <c r="MBI4" s="175"/>
      <c r="MBJ4" s="175"/>
      <c r="MBK4" s="175"/>
      <c r="MBL4" s="175"/>
      <c r="MBM4" s="175"/>
      <c r="MBN4" s="175"/>
      <c r="MBO4" s="175"/>
      <c r="MBP4" s="175"/>
      <c r="MBQ4" s="175"/>
      <c r="MBR4" s="175"/>
      <c r="MBS4" s="175"/>
      <c r="MBT4" s="175"/>
      <c r="MBU4" s="175"/>
      <c r="MBV4" s="175"/>
      <c r="MBW4" s="175"/>
      <c r="MBX4" s="175"/>
      <c r="MBY4" s="175"/>
      <c r="MBZ4" s="175"/>
      <c r="MCA4" s="175"/>
      <c r="MCB4" s="175"/>
      <c r="MCC4" s="175"/>
      <c r="MCD4" s="175"/>
      <c r="MCE4" s="175"/>
      <c r="MCF4" s="175"/>
      <c r="MCG4" s="175"/>
      <c r="MCH4" s="175"/>
      <c r="MCI4" s="175"/>
      <c r="MCJ4" s="175"/>
      <c r="MCK4" s="175"/>
      <c r="MCL4" s="175"/>
      <c r="MCM4" s="175"/>
      <c r="MCN4" s="175"/>
      <c r="MCO4" s="175"/>
      <c r="MCP4" s="175"/>
      <c r="MCQ4" s="175"/>
      <c r="MCR4" s="175"/>
      <c r="MCS4" s="175"/>
      <c r="MCT4" s="175"/>
      <c r="MCU4" s="175"/>
      <c r="MCV4" s="175"/>
      <c r="MCW4" s="175"/>
      <c r="MCX4" s="175"/>
      <c r="MCY4" s="175"/>
      <c r="MCZ4" s="175"/>
      <c r="MDA4" s="175"/>
      <c r="MDB4" s="175"/>
      <c r="MDC4" s="175"/>
      <c r="MDD4" s="175"/>
      <c r="MDE4" s="175"/>
      <c r="MDF4" s="175"/>
      <c r="MDG4" s="175"/>
      <c r="MDH4" s="175"/>
      <c r="MDI4" s="175"/>
      <c r="MDJ4" s="175"/>
      <c r="MDK4" s="175"/>
      <c r="MDL4" s="175"/>
      <c r="MDM4" s="175"/>
      <c r="MDN4" s="175"/>
      <c r="MDO4" s="175"/>
      <c r="MDP4" s="175"/>
      <c r="MDQ4" s="175"/>
      <c r="MDR4" s="175"/>
      <c r="MDS4" s="175"/>
      <c r="MDT4" s="175"/>
      <c r="MDU4" s="175"/>
      <c r="MDV4" s="175"/>
      <c r="MDW4" s="175"/>
      <c r="MDX4" s="175"/>
      <c r="MDY4" s="175"/>
      <c r="MDZ4" s="175"/>
      <c r="MEA4" s="175"/>
      <c r="MEB4" s="175"/>
      <c r="MEC4" s="175"/>
      <c r="MED4" s="175"/>
      <c r="MEE4" s="175"/>
      <c r="MEF4" s="175"/>
      <c r="MEG4" s="175"/>
      <c r="MEH4" s="175"/>
      <c r="MEI4" s="175"/>
      <c r="MEJ4" s="175"/>
      <c r="MEK4" s="175"/>
      <c r="MEL4" s="175"/>
      <c r="MEM4" s="175"/>
      <c r="MEN4" s="175"/>
      <c r="MEO4" s="175"/>
      <c r="MEP4" s="175"/>
      <c r="MEQ4" s="175"/>
      <c r="MER4" s="175"/>
      <c r="MES4" s="175"/>
      <c r="MET4" s="175"/>
      <c r="MEU4" s="175"/>
      <c r="MEV4" s="175"/>
      <c r="MEW4" s="175"/>
      <c r="MEX4" s="175"/>
      <c r="MEY4" s="175"/>
      <c r="MEZ4" s="175"/>
      <c r="MFA4" s="175"/>
      <c r="MFB4" s="175"/>
      <c r="MFC4" s="175"/>
      <c r="MFD4" s="175"/>
      <c r="MFE4" s="175"/>
      <c r="MFF4" s="175"/>
      <c r="MFG4" s="175"/>
      <c r="MFH4" s="175"/>
      <c r="MFI4" s="175"/>
      <c r="MFJ4" s="175"/>
      <c r="MFK4" s="175"/>
      <c r="MFL4" s="175"/>
      <c r="MFM4" s="175"/>
      <c r="MFN4" s="175"/>
      <c r="MFO4" s="175"/>
      <c r="MFP4" s="175"/>
      <c r="MFQ4" s="175"/>
      <c r="MFR4" s="175"/>
      <c r="MFS4" s="175"/>
      <c r="MFT4" s="175"/>
      <c r="MFU4" s="175"/>
      <c r="MFV4" s="175"/>
      <c r="MFW4" s="175"/>
      <c r="MFX4" s="175"/>
      <c r="MFY4" s="175"/>
      <c r="MFZ4" s="175"/>
      <c r="MGA4" s="175"/>
      <c r="MGB4" s="175"/>
      <c r="MGC4" s="175"/>
      <c r="MGD4" s="175"/>
      <c r="MGE4" s="175"/>
      <c r="MGF4" s="175"/>
      <c r="MGG4" s="175"/>
      <c r="MGH4" s="175"/>
      <c r="MGI4" s="175"/>
      <c r="MGJ4" s="175"/>
      <c r="MGK4" s="175"/>
      <c r="MGL4" s="175"/>
      <c r="MGM4" s="175"/>
      <c r="MGN4" s="175"/>
      <c r="MGO4" s="175"/>
      <c r="MGP4" s="175"/>
      <c r="MGQ4" s="175"/>
      <c r="MGR4" s="175"/>
      <c r="MGS4" s="175"/>
      <c r="MGT4" s="175"/>
      <c r="MGU4" s="175"/>
      <c r="MGV4" s="175"/>
      <c r="MGW4" s="175"/>
      <c r="MGX4" s="175"/>
      <c r="MGY4" s="175"/>
      <c r="MGZ4" s="175"/>
      <c r="MHA4" s="175"/>
      <c r="MHB4" s="175"/>
      <c r="MHC4" s="175"/>
      <c r="MHD4" s="175"/>
      <c r="MHE4" s="175"/>
      <c r="MHF4" s="175"/>
      <c r="MHG4" s="175"/>
      <c r="MHH4" s="175"/>
      <c r="MHI4" s="175"/>
      <c r="MHJ4" s="175"/>
      <c r="MHK4" s="175"/>
      <c r="MHL4" s="175"/>
      <c r="MHM4" s="175"/>
      <c r="MHN4" s="175"/>
      <c r="MHO4" s="175"/>
      <c r="MHP4" s="175"/>
      <c r="MHQ4" s="175"/>
      <c r="MHR4" s="175"/>
      <c r="MHS4" s="175"/>
      <c r="MHT4" s="175"/>
      <c r="MHU4" s="175"/>
      <c r="MHV4" s="175"/>
      <c r="MHW4" s="175"/>
      <c r="MHX4" s="175"/>
      <c r="MHY4" s="175"/>
      <c r="MHZ4" s="175"/>
      <c r="MIA4" s="175"/>
      <c r="MIB4" s="175"/>
      <c r="MIC4" s="175"/>
      <c r="MID4" s="175"/>
      <c r="MIE4" s="175"/>
      <c r="MIF4" s="175"/>
      <c r="MIG4" s="175"/>
      <c r="MIH4" s="175"/>
      <c r="MII4" s="175"/>
      <c r="MIJ4" s="175"/>
      <c r="MIK4" s="175"/>
      <c r="MIL4" s="175"/>
      <c r="MIM4" s="175"/>
      <c r="MIN4" s="175"/>
      <c r="MIO4" s="175"/>
      <c r="MIP4" s="175"/>
      <c r="MIQ4" s="175"/>
      <c r="MIR4" s="175"/>
      <c r="MIS4" s="175"/>
      <c r="MIT4" s="175"/>
      <c r="MIU4" s="175"/>
      <c r="MIV4" s="175"/>
      <c r="MIW4" s="175"/>
      <c r="MIX4" s="175"/>
      <c r="MIY4" s="175"/>
      <c r="MIZ4" s="175"/>
      <c r="MJA4" s="175"/>
      <c r="MJB4" s="175"/>
      <c r="MJC4" s="175"/>
      <c r="MJD4" s="175"/>
      <c r="MJE4" s="175"/>
      <c r="MJF4" s="175"/>
      <c r="MJG4" s="175"/>
      <c r="MJH4" s="175"/>
      <c r="MJI4" s="175"/>
      <c r="MJJ4" s="175"/>
      <c r="MJK4" s="175"/>
      <c r="MJL4" s="175"/>
      <c r="MJM4" s="175"/>
      <c r="MJN4" s="175"/>
      <c r="MJO4" s="175"/>
      <c r="MJP4" s="175"/>
      <c r="MJQ4" s="175"/>
      <c r="MJR4" s="175"/>
      <c r="MJS4" s="175"/>
      <c r="MJT4" s="175"/>
      <c r="MJU4" s="175"/>
      <c r="MJV4" s="175"/>
      <c r="MJW4" s="175"/>
      <c r="MJX4" s="175"/>
      <c r="MJY4" s="175"/>
      <c r="MJZ4" s="175"/>
      <c r="MKA4" s="175"/>
      <c r="MKB4" s="175"/>
      <c r="MKC4" s="175"/>
      <c r="MKD4" s="175"/>
      <c r="MKE4" s="175"/>
      <c r="MKF4" s="175"/>
      <c r="MKG4" s="175"/>
      <c r="MKH4" s="175"/>
      <c r="MKI4" s="175"/>
      <c r="MKJ4" s="175"/>
      <c r="MKK4" s="175"/>
      <c r="MKL4" s="175"/>
      <c r="MKM4" s="175"/>
      <c r="MKN4" s="175"/>
      <c r="MKO4" s="175"/>
      <c r="MKP4" s="175"/>
      <c r="MKQ4" s="175"/>
      <c r="MKR4" s="175"/>
      <c r="MKS4" s="175"/>
      <c r="MKT4" s="175"/>
      <c r="MKU4" s="175"/>
      <c r="MKV4" s="175"/>
      <c r="MKW4" s="175"/>
      <c r="MKX4" s="175"/>
      <c r="MKY4" s="175"/>
      <c r="MKZ4" s="175"/>
      <c r="MLA4" s="175"/>
      <c r="MLB4" s="175"/>
      <c r="MLC4" s="175"/>
      <c r="MLD4" s="175"/>
      <c r="MLE4" s="175"/>
      <c r="MLF4" s="175"/>
      <c r="MLG4" s="175"/>
      <c r="MLH4" s="175"/>
      <c r="MLI4" s="175"/>
      <c r="MLJ4" s="175"/>
      <c r="MLK4" s="175"/>
      <c r="MLL4" s="175"/>
      <c r="MLM4" s="175"/>
      <c r="MLN4" s="175"/>
      <c r="MLO4" s="175"/>
      <c r="MLP4" s="175"/>
      <c r="MLQ4" s="175"/>
      <c r="MLR4" s="175"/>
      <c r="MLS4" s="175"/>
      <c r="MLT4" s="175"/>
      <c r="MLU4" s="175"/>
      <c r="MLV4" s="175"/>
      <c r="MLW4" s="175"/>
      <c r="MLX4" s="175"/>
      <c r="MLY4" s="175"/>
      <c r="MLZ4" s="175"/>
      <c r="MMA4" s="175"/>
      <c r="MMB4" s="175"/>
      <c r="MMC4" s="175"/>
      <c r="MMD4" s="175"/>
      <c r="MME4" s="175"/>
      <c r="MMF4" s="175"/>
      <c r="MMG4" s="175"/>
      <c r="MMH4" s="175"/>
      <c r="MMI4" s="175"/>
      <c r="MMJ4" s="175"/>
      <c r="MMK4" s="175"/>
      <c r="MML4" s="175"/>
      <c r="MMM4" s="175"/>
      <c r="MMN4" s="175"/>
      <c r="MMO4" s="175"/>
      <c r="MMP4" s="175"/>
      <c r="MMQ4" s="175"/>
      <c r="MMR4" s="175"/>
      <c r="MMS4" s="175"/>
      <c r="MMT4" s="175"/>
      <c r="MMU4" s="175"/>
      <c r="MMV4" s="175"/>
      <c r="MMW4" s="175"/>
      <c r="MMX4" s="175"/>
      <c r="MMY4" s="175"/>
      <c r="MMZ4" s="175"/>
      <c r="MNA4" s="175"/>
      <c r="MNB4" s="175"/>
      <c r="MNC4" s="175"/>
      <c r="MND4" s="175"/>
      <c r="MNE4" s="175"/>
      <c r="MNF4" s="175"/>
      <c r="MNG4" s="175"/>
      <c r="MNH4" s="175"/>
      <c r="MNI4" s="175"/>
      <c r="MNJ4" s="175"/>
      <c r="MNK4" s="175"/>
      <c r="MNL4" s="175"/>
      <c r="MNM4" s="175"/>
      <c r="MNN4" s="175"/>
      <c r="MNO4" s="175"/>
      <c r="MNP4" s="175"/>
      <c r="MNQ4" s="175"/>
      <c r="MNR4" s="175"/>
      <c r="MNS4" s="175"/>
      <c r="MNT4" s="175"/>
      <c r="MNU4" s="175"/>
      <c r="MNV4" s="175"/>
      <c r="MNW4" s="175"/>
      <c r="MNX4" s="175"/>
      <c r="MNY4" s="175"/>
      <c r="MNZ4" s="175"/>
      <c r="MOA4" s="175"/>
      <c r="MOB4" s="175"/>
      <c r="MOC4" s="175"/>
      <c r="MOD4" s="175"/>
      <c r="MOE4" s="175"/>
      <c r="MOF4" s="175"/>
      <c r="MOG4" s="175"/>
      <c r="MOH4" s="175"/>
      <c r="MOI4" s="175"/>
      <c r="MOJ4" s="175"/>
      <c r="MOK4" s="175"/>
      <c r="MOL4" s="175"/>
      <c r="MOM4" s="175"/>
      <c r="MON4" s="175"/>
      <c r="MOO4" s="175"/>
      <c r="MOP4" s="175"/>
      <c r="MOQ4" s="175"/>
      <c r="MOR4" s="175"/>
      <c r="MOS4" s="175"/>
      <c r="MOT4" s="175"/>
      <c r="MOU4" s="175"/>
      <c r="MOV4" s="175"/>
      <c r="MOW4" s="175"/>
      <c r="MOX4" s="175"/>
      <c r="MOY4" s="175"/>
      <c r="MOZ4" s="175"/>
      <c r="MPA4" s="175"/>
      <c r="MPB4" s="175"/>
      <c r="MPC4" s="175"/>
      <c r="MPD4" s="175"/>
      <c r="MPE4" s="175"/>
      <c r="MPF4" s="175"/>
      <c r="MPG4" s="175"/>
      <c r="MPH4" s="175"/>
      <c r="MPI4" s="175"/>
      <c r="MPJ4" s="175"/>
      <c r="MPK4" s="175"/>
      <c r="MPL4" s="175"/>
      <c r="MPM4" s="175"/>
      <c r="MPN4" s="175"/>
      <c r="MPO4" s="175"/>
      <c r="MPP4" s="175"/>
      <c r="MPQ4" s="175"/>
      <c r="MPR4" s="175"/>
      <c r="MPS4" s="175"/>
      <c r="MPT4" s="175"/>
      <c r="MPU4" s="175"/>
      <c r="MPV4" s="175"/>
      <c r="MPW4" s="175"/>
      <c r="MPX4" s="175"/>
      <c r="MPY4" s="175"/>
      <c r="MPZ4" s="175"/>
      <c r="MQA4" s="175"/>
      <c r="MQB4" s="175"/>
      <c r="MQC4" s="175"/>
      <c r="MQD4" s="175"/>
      <c r="MQE4" s="175"/>
      <c r="MQF4" s="175"/>
      <c r="MQG4" s="175"/>
      <c r="MQH4" s="175"/>
      <c r="MQI4" s="175"/>
      <c r="MQJ4" s="175"/>
      <c r="MQK4" s="175"/>
      <c r="MQL4" s="175"/>
      <c r="MQM4" s="175"/>
      <c r="MQN4" s="175"/>
      <c r="MQO4" s="175"/>
      <c r="MQP4" s="175"/>
      <c r="MQQ4" s="175"/>
      <c r="MQR4" s="175"/>
      <c r="MQS4" s="175"/>
      <c r="MQT4" s="175"/>
      <c r="MQU4" s="175"/>
      <c r="MQV4" s="175"/>
      <c r="MQW4" s="175"/>
      <c r="MQX4" s="175"/>
      <c r="MQY4" s="175"/>
      <c r="MQZ4" s="175"/>
      <c r="MRA4" s="175"/>
      <c r="MRB4" s="175"/>
      <c r="MRC4" s="175"/>
      <c r="MRD4" s="175"/>
      <c r="MRE4" s="175"/>
      <c r="MRF4" s="175"/>
      <c r="MRG4" s="175"/>
      <c r="MRH4" s="175"/>
      <c r="MRI4" s="175"/>
      <c r="MRJ4" s="175"/>
      <c r="MRK4" s="175"/>
      <c r="MRL4" s="175"/>
      <c r="MRM4" s="175"/>
      <c r="MRN4" s="175"/>
      <c r="MRO4" s="175"/>
      <c r="MRP4" s="175"/>
      <c r="MRQ4" s="175"/>
      <c r="MRR4" s="175"/>
      <c r="MRS4" s="175"/>
      <c r="MRT4" s="175"/>
      <c r="MRU4" s="175"/>
      <c r="MRV4" s="175"/>
      <c r="MRW4" s="175"/>
      <c r="MRX4" s="175"/>
      <c r="MRY4" s="175"/>
      <c r="MRZ4" s="175"/>
      <c r="MSA4" s="175"/>
      <c r="MSB4" s="175"/>
      <c r="MSC4" s="175"/>
      <c r="MSD4" s="175"/>
      <c r="MSE4" s="175"/>
      <c r="MSF4" s="175"/>
      <c r="MSG4" s="175"/>
      <c r="MSH4" s="175"/>
      <c r="MSI4" s="175"/>
      <c r="MSJ4" s="175"/>
      <c r="MSK4" s="175"/>
      <c r="MSL4" s="175"/>
      <c r="MSM4" s="175"/>
      <c r="MSN4" s="175"/>
      <c r="MSO4" s="175"/>
      <c r="MSP4" s="175"/>
      <c r="MSQ4" s="175"/>
      <c r="MSR4" s="175"/>
      <c r="MSS4" s="175"/>
      <c r="MST4" s="175"/>
      <c r="MSU4" s="175"/>
      <c r="MSV4" s="175"/>
      <c r="MSW4" s="175"/>
      <c r="MSX4" s="175"/>
      <c r="MSY4" s="175"/>
      <c r="MSZ4" s="175"/>
      <c r="MTA4" s="175"/>
      <c r="MTB4" s="175"/>
      <c r="MTC4" s="175"/>
      <c r="MTD4" s="175"/>
      <c r="MTE4" s="175"/>
      <c r="MTF4" s="175"/>
      <c r="MTG4" s="175"/>
      <c r="MTH4" s="175"/>
      <c r="MTI4" s="175"/>
      <c r="MTJ4" s="175"/>
      <c r="MTK4" s="175"/>
      <c r="MTL4" s="175"/>
      <c r="MTM4" s="175"/>
      <c r="MTN4" s="175"/>
      <c r="MTO4" s="175"/>
      <c r="MTP4" s="175"/>
      <c r="MTQ4" s="175"/>
      <c r="MTR4" s="175"/>
      <c r="MTS4" s="175"/>
      <c r="MTT4" s="175"/>
      <c r="MTU4" s="175"/>
      <c r="MTV4" s="175"/>
      <c r="MTW4" s="175"/>
      <c r="MTX4" s="175"/>
      <c r="MTY4" s="175"/>
      <c r="MTZ4" s="175"/>
      <c r="MUA4" s="175"/>
      <c r="MUB4" s="175"/>
      <c r="MUC4" s="175"/>
      <c r="MUD4" s="175"/>
      <c r="MUE4" s="175"/>
      <c r="MUF4" s="175"/>
      <c r="MUG4" s="175"/>
      <c r="MUH4" s="175"/>
      <c r="MUI4" s="175"/>
      <c r="MUJ4" s="175"/>
      <c r="MUK4" s="175"/>
      <c r="MUL4" s="175"/>
      <c r="MUM4" s="175"/>
      <c r="MUN4" s="175"/>
      <c r="MUO4" s="175"/>
      <c r="MUP4" s="175"/>
      <c r="MUQ4" s="175"/>
      <c r="MUR4" s="175"/>
      <c r="MUS4" s="175"/>
      <c r="MUT4" s="175"/>
      <c r="MUU4" s="175"/>
      <c r="MUV4" s="175"/>
      <c r="MUW4" s="175"/>
      <c r="MUX4" s="175"/>
      <c r="MUY4" s="175"/>
      <c r="MUZ4" s="175"/>
      <c r="MVA4" s="175"/>
      <c r="MVB4" s="175"/>
      <c r="MVC4" s="175"/>
      <c r="MVD4" s="175"/>
      <c r="MVE4" s="175"/>
      <c r="MVF4" s="175"/>
      <c r="MVG4" s="175"/>
      <c r="MVH4" s="175"/>
      <c r="MVI4" s="175"/>
      <c r="MVJ4" s="175"/>
      <c r="MVK4" s="175"/>
      <c r="MVL4" s="175"/>
      <c r="MVM4" s="175"/>
      <c r="MVN4" s="175"/>
      <c r="MVO4" s="175"/>
      <c r="MVP4" s="175"/>
      <c r="MVQ4" s="175"/>
      <c r="MVR4" s="175"/>
      <c r="MVS4" s="175"/>
      <c r="MVT4" s="175"/>
      <c r="MVU4" s="175"/>
      <c r="MVV4" s="175"/>
      <c r="MVW4" s="175"/>
      <c r="MVX4" s="175"/>
      <c r="MVY4" s="175"/>
      <c r="MVZ4" s="175"/>
      <c r="MWA4" s="175"/>
      <c r="MWB4" s="175"/>
      <c r="MWC4" s="175"/>
      <c r="MWD4" s="175"/>
      <c r="MWE4" s="175"/>
      <c r="MWF4" s="175"/>
      <c r="MWG4" s="175"/>
      <c r="MWH4" s="175"/>
      <c r="MWI4" s="175"/>
      <c r="MWJ4" s="175"/>
      <c r="MWK4" s="175"/>
      <c r="MWL4" s="175"/>
      <c r="MWM4" s="175"/>
      <c r="MWN4" s="175"/>
      <c r="MWO4" s="175"/>
      <c r="MWP4" s="175"/>
      <c r="MWQ4" s="175"/>
      <c r="MWR4" s="175"/>
      <c r="MWS4" s="175"/>
      <c r="MWT4" s="175"/>
      <c r="MWU4" s="175"/>
      <c r="MWV4" s="175"/>
      <c r="MWW4" s="175"/>
      <c r="MWX4" s="175"/>
      <c r="MWY4" s="175"/>
      <c r="MWZ4" s="175"/>
      <c r="MXA4" s="175"/>
      <c r="MXB4" s="175"/>
      <c r="MXC4" s="175"/>
      <c r="MXD4" s="175"/>
      <c r="MXE4" s="175"/>
      <c r="MXF4" s="175"/>
      <c r="MXG4" s="175"/>
      <c r="MXH4" s="175"/>
      <c r="MXI4" s="175"/>
      <c r="MXJ4" s="175"/>
      <c r="MXK4" s="175"/>
      <c r="MXL4" s="175"/>
      <c r="MXM4" s="175"/>
      <c r="MXN4" s="175"/>
      <c r="MXO4" s="175"/>
      <c r="MXP4" s="175"/>
      <c r="MXQ4" s="175"/>
      <c r="MXR4" s="175"/>
      <c r="MXS4" s="175"/>
      <c r="MXT4" s="175"/>
      <c r="MXU4" s="175"/>
      <c r="MXV4" s="175"/>
      <c r="MXW4" s="175"/>
      <c r="MXX4" s="175"/>
      <c r="MXY4" s="175"/>
      <c r="MXZ4" s="175"/>
      <c r="MYA4" s="175"/>
      <c r="MYB4" s="175"/>
      <c r="MYC4" s="175"/>
      <c r="MYD4" s="175"/>
      <c r="MYE4" s="175"/>
      <c r="MYF4" s="175"/>
      <c r="MYG4" s="175"/>
      <c r="MYH4" s="175"/>
      <c r="MYI4" s="175"/>
      <c r="MYJ4" s="175"/>
      <c r="MYK4" s="175"/>
      <c r="MYL4" s="175"/>
      <c r="MYM4" s="175"/>
      <c r="MYN4" s="175"/>
      <c r="MYO4" s="175"/>
      <c r="MYP4" s="175"/>
      <c r="MYQ4" s="175"/>
      <c r="MYR4" s="175"/>
      <c r="MYS4" s="175"/>
      <c r="MYT4" s="175"/>
      <c r="MYU4" s="175"/>
      <c r="MYV4" s="175"/>
      <c r="MYW4" s="175"/>
      <c r="MYX4" s="175"/>
      <c r="MYY4" s="175"/>
      <c r="MYZ4" s="175"/>
      <c r="MZA4" s="175"/>
      <c r="MZB4" s="175"/>
      <c r="MZC4" s="175"/>
      <c r="MZD4" s="175"/>
      <c r="MZE4" s="175"/>
      <c r="MZF4" s="175"/>
      <c r="MZG4" s="175"/>
      <c r="MZH4" s="175"/>
      <c r="MZI4" s="175"/>
      <c r="MZJ4" s="175"/>
      <c r="MZK4" s="175"/>
      <c r="MZL4" s="175"/>
      <c r="MZM4" s="175"/>
      <c r="MZN4" s="175"/>
      <c r="MZO4" s="175"/>
      <c r="MZP4" s="175"/>
      <c r="MZQ4" s="175"/>
      <c r="MZR4" s="175"/>
      <c r="MZS4" s="175"/>
      <c r="MZT4" s="175"/>
      <c r="MZU4" s="175"/>
      <c r="MZV4" s="175"/>
      <c r="MZW4" s="175"/>
      <c r="MZX4" s="175"/>
      <c r="MZY4" s="175"/>
      <c r="MZZ4" s="175"/>
      <c r="NAA4" s="175"/>
      <c r="NAB4" s="175"/>
      <c r="NAC4" s="175"/>
      <c r="NAD4" s="175"/>
      <c r="NAE4" s="175"/>
      <c r="NAF4" s="175"/>
      <c r="NAG4" s="175"/>
      <c r="NAH4" s="175"/>
      <c r="NAI4" s="175"/>
      <c r="NAJ4" s="175"/>
      <c r="NAK4" s="175"/>
      <c r="NAL4" s="175"/>
      <c r="NAM4" s="175"/>
      <c r="NAN4" s="175"/>
      <c r="NAO4" s="175"/>
      <c r="NAP4" s="175"/>
      <c r="NAQ4" s="175"/>
      <c r="NAR4" s="175"/>
      <c r="NAS4" s="175"/>
      <c r="NAT4" s="175"/>
      <c r="NAU4" s="175"/>
      <c r="NAV4" s="175"/>
      <c r="NAW4" s="175"/>
      <c r="NAX4" s="175"/>
      <c r="NAY4" s="175"/>
      <c r="NAZ4" s="175"/>
      <c r="NBA4" s="175"/>
      <c r="NBB4" s="175"/>
      <c r="NBC4" s="175"/>
      <c r="NBD4" s="175"/>
      <c r="NBE4" s="175"/>
      <c r="NBF4" s="175"/>
      <c r="NBG4" s="175"/>
      <c r="NBH4" s="175"/>
      <c r="NBI4" s="175"/>
      <c r="NBJ4" s="175"/>
      <c r="NBK4" s="175"/>
      <c r="NBL4" s="175"/>
      <c r="NBM4" s="175"/>
      <c r="NBN4" s="175"/>
      <c r="NBO4" s="175"/>
      <c r="NBP4" s="175"/>
      <c r="NBQ4" s="175"/>
      <c r="NBR4" s="175"/>
      <c r="NBS4" s="175"/>
      <c r="NBT4" s="175"/>
      <c r="NBU4" s="175"/>
      <c r="NBV4" s="175"/>
      <c r="NBW4" s="175"/>
      <c r="NBX4" s="175"/>
      <c r="NBY4" s="175"/>
      <c r="NBZ4" s="175"/>
      <c r="NCA4" s="175"/>
      <c r="NCB4" s="175"/>
      <c r="NCC4" s="175"/>
      <c r="NCD4" s="175"/>
      <c r="NCE4" s="175"/>
      <c r="NCF4" s="175"/>
      <c r="NCG4" s="175"/>
      <c r="NCH4" s="175"/>
      <c r="NCI4" s="175"/>
      <c r="NCJ4" s="175"/>
      <c r="NCK4" s="175"/>
      <c r="NCL4" s="175"/>
      <c r="NCM4" s="175"/>
      <c r="NCN4" s="175"/>
      <c r="NCO4" s="175"/>
      <c r="NCP4" s="175"/>
      <c r="NCQ4" s="175"/>
      <c r="NCR4" s="175"/>
      <c r="NCS4" s="175"/>
      <c r="NCT4" s="175"/>
      <c r="NCU4" s="175"/>
      <c r="NCV4" s="175"/>
      <c r="NCW4" s="175"/>
      <c r="NCX4" s="175"/>
      <c r="NCY4" s="175"/>
      <c r="NCZ4" s="175"/>
      <c r="NDA4" s="175"/>
      <c r="NDB4" s="175"/>
      <c r="NDC4" s="175"/>
      <c r="NDD4" s="175"/>
      <c r="NDE4" s="175"/>
      <c r="NDF4" s="175"/>
      <c r="NDG4" s="175"/>
      <c r="NDH4" s="175"/>
      <c r="NDI4" s="175"/>
      <c r="NDJ4" s="175"/>
      <c r="NDK4" s="175"/>
      <c r="NDL4" s="175"/>
      <c r="NDM4" s="175"/>
      <c r="NDN4" s="175"/>
      <c r="NDO4" s="175"/>
      <c r="NDP4" s="175"/>
      <c r="NDQ4" s="175"/>
      <c r="NDR4" s="175"/>
      <c r="NDS4" s="175"/>
      <c r="NDT4" s="175"/>
      <c r="NDU4" s="175"/>
      <c r="NDV4" s="175"/>
      <c r="NDW4" s="175"/>
      <c r="NDX4" s="175"/>
      <c r="NDY4" s="175"/>
      <c r="NDZ4" s="175"/>
      <c r="NEA4" s="175"/>
      <c r="NEB4" s="175"/>
      <c r="NEC4" s="175"/>
      <c r="NED4" s="175"/>
      <c r="NEE4" s="175"/>
      <c r="NEF4" s="175"/>
      <c r="NEG4" s="175"/>
      <c r="NEH4" s="175"/>
      <c r="NEI4" s="175"/>
      <c r="NEJ4" s="175"/>
      <c r="NEK4" s="175"/>
      <c r="NEL4" s="175"/>
      <c r="NEM4" s="175"/>
      <c r="NEN4" s="175"/>
      <c r="NEO4" s="175"/>
      <c r="NEP4" s="175"/>
      <c r="NEQ4" s="175"/>
      <c r="NER4" s="175"/>
      <c r="NES4" s="175"/>
      <c r="NET4" s="175"/>
      <c r="NEU4" s="175"/>
      <c r="NEV4" s="175"/>
      <c r="NEW4" s="175"/>
      <c r="NEX4" s="175"/>
      <c r="NEY4" s="175"/>
      <c r="NEZ4" s="175"/>
      <c r="NFA4" s="175"/>
      <c r="NFB4" s="175"/>
      <c r="NFC4" s="175"/>
      <c r="NFD4" s="175"/>
      <c r="NFE4" s="175"/>
      <c r="NFF4" s="175"/>
      <c r="NFG4" s="175"/>
      <c r="NFH4" s="175"/>
      <c r="NFI4" s="175"/>
      <c r="NFJ4" s="175"/>
      <c r="NFK4" s="175"/>
      <c r="NFL4" s="175"/>
      <c r="NFM4" s="175"/>
      <c r="NFN4" s="175"/>
      <c r="NFO4" s="175"/>
      <c r="NFP4" s="175"/>
      <c r="NFQ4" s="175"/>
      <c r="NFR4" s="175"/>
      <c r="NFS4" s="175"/>
      <c r="NFT4" s="175"/>
      <c r="NFU4" s="175"/>
      <c r="NFV4" s="175"/>
      <c r="NFW4" s="175"/>
      <c r="NFX4" s="175"/>
      <c r="NFY4" s="175"/>
      <c r="NFZ4" s="175"/>
      <c r="NGA4" s="175"/>
      <c r="NGB4" s="175"/>
      <c r="NGC4" s="175"/>
      <c r="NGD4" s="175"/>
      <c r="NGE4" s="175"/>
      <c r="NGF4" s="175"/>
      <c r="NGG4" s="175"/>
      <c r="NGH4" s="175"/>
      <c r="NGI4" s="175"/>
      <c r="NGJ4" s="175"/>
      <c r="NGK4" s="175"/>
      <c r="NGL4" s="175"/>
      <c r="NGM4" s="175"/>
      <c r="NGN4" s="175"/>
      <c r="NGO4" s="175"/>
      <c r="NGP4" s="175"/>
      <c r="NGQ4" s="175"/>
      <c r="NGR4" s="175"/>
      <c r="NGS4" s="175"/>
      <c r="NGT4" s="175"/>
      <c r="NGU4" s="175"/>
      <c r="NGV4" s="175"/>
      <c r="NGW4" s="175"/>
      <c r="NGX4" s="175"/>
      <c r="NGY4" s="175"/>
      <c r="NGZ4" s="175"/>
      <c r="NHA4" s="175"/>
      <c r="NHB4" s="175"/>
      <c r="NHC4" s="175"/>
      <c r="NHD4" s="175"/>
      <c r="NHE4" s="175"/>
      <c r="NHF4" s="175"/>
      <c r="NHG4" s="175"/>
      <c r="NHH4" s="175"/>
      <c r="NHI4" s="175"/>
      <c r="NHJ4" s="175"/>
      <c r="NHK4" s="175"/>
      <c r="NHL4" s="175"/>
      <c r="NHM4" s="175"/>
      <c r="NHN4" s="175"/>
      <c r="NHO4" s="175"/>
      <c r="NHP4" s="175"/>
      <c r="NHQ4" s="175"/>
      <c r="NHR4" s="175"/>
      <c r="NHS4" s="175"/>
      <c r="NHT4" s="175"/>
      <c r="NHU4" s="175"/>
      <c r="NHV4" s="175"/>
      <c r="NHW4" s="175"/>
      <c r="NHX4" s="175"/>
      <c r="NHY4" s="175"/>
      <c r="NHZ4" s="175"/>
      <c r="NIA4" s="175"/>
      <c r="NIB4" s="175"/>
      <c r="NIC4" s="175"/>
      <c r="NID4" s="175"/>
      <c r="NIE4" s="175"/>
      <c r="NIF4" s="175"/>
      <c r="NIG4" s="175"/>
      <c r="NIH4" s="175"/>
      <c r="NII4" s="175"/>
      <c r="NIJ4" s="175"/>
      <c r="NIK4" s="175"/>
      <c r="NIL4" s="175"/>
      <c r="NIM4" s="175"/>
      <c r="NIN4" s="175"/>
      <c r="NIO4" s="175"/>
      <c r="NIP4" s="175"/>
      <c r="NIQ4" s="175"/>
      <c r="NIR4" s="175"/>
      <c r="NIS4" s="175"/>
      <c r="NIT4" s="175"/>
      <c r="NIU4" s="175"/>
      <c r="NIV4" s="175"/>
      <c r="NIW4" s="175"/>
      <c r="NIX4" s="175"/>
      <c r="NIY4" s="175"/>
      <c r="NIZ4" s="175"/>
      <c r="NJA4" s="175"/>
      <c r="NJB4" s="175"/>
      <c r="NJC4" s="175"/>
      <c r="NJD4" s="175"/>
      <c r="NJE4" s="175"/>
      <c r="NJF4" s="175"/>
      <c r="NJG4" s="175"/>
      <c r="NJH4" s="175"/>
      <c r="NJI4" s="175"/>
      <c r="NJJ4" s="175"/>
      <c r="NJK4" s="175"/>
      <c r="NJL4" s="175"/>
      <c r="NJM4" s="175"/>
      <c r="NJN4" s="175"/>
      <c r="NJO4" s="175"/>
      <c r="NJP4" s="175"/>
      <c r="NJQ4" s="175"/>
      <c r="NJR4" s="175"/>
      <c r="NJS4" s="175"/>
      <c r="NJT4" s="175"/>
      <c r="NJU4" s="175"/>
      <c r="NJV4" s="175"/>
      <c r="NJW4" s="175"/>
      <c r="NJX4" s="175"/>
      <c r="NJY4" s="175"/>
      <c r="NJZ4" s="175"/>
      <c r="NKA4" s="175"/>
      <c r="NKB4" s="175"/>
      <c r="NKC4" s="175"/>
      <c r="NKD4" s="175"/>
      <c r="NKE4" s="175"/>
      <c r="NKF4" s="175"/>
      <c r="NKG4" s="175"/>
      <c r="NKH4" s="175"/>
      <c r="NKI4" s="175"/>
      <c r="NKJ4" s="175"/>
      <c r="NKK4" s="175"/>
      <c r="NKL4" s="175"/>
      <c r="NKM4" s="175"/>
      <c r="NKN4" s="175"/>
      <c r="NKO4" s="175"/>
      <c r="NKP4" s="175"/>
      <c r="NKQ4" s="175"/>
      <c r="NKR4" s="175"/>
      <c r="NKS4" s="175"/>
      <c r="NKT4" s="175"/>
      <c r="NKU4" s="175"/>
      <c r="NKV4" s="175"/>
      <c r="NKW4" s="175"/>
      <c r="NKX4" s="175"/>
      <c r="NKY4" s="175"/>
      <c r="NKZ4" s="175"/>
      <c r="NLA4" s="175"/>
      <c r="NLB4" s="175"/>
      <c r="NLC4" s="175"/>
      <c r="NLD4" s="175"/>
      <c r="NLE4" s="175"/>
      <c r="NLF4" s="175"/>
      <c r="NLG4" s="175"/>
      <c r="NLH4" s="175"/>
      <c r="NLI4" s="175"/>
      <c r="NLJ4" s="175"/>
      <c r="NLK4" s="175"/>
      <c r="NLL4" s="175"/>
      <c r="NLM4" s="175"/>
      <c r="NLN4" s="175"/>
      <c r="NLO4" s="175"/>
      <c r="NLP4" s="175"/>
      <c r="NLQ4" s="175"/>
      <c r="NLR4" s="175"/>
      <c r="NLS4" s="175"/>
      <c r="NLT4" s="175"/>
      <c r="NLU4" s="175"/>
      <c r="NLV4" s="175"/>
      <c r="NLW4" s="175"/>
      <c r="NLX4" s="175"/>
      <c r="NLY4" s="175"/>
      <c r="NLZ4" s="175"/>
      <c r="NMA4" s="175"/>
      <c r="NMB4" s="175"/>
      <c r="NMC4" s="175"/>
      <c r="NMD4" s="175"/>
      <c r="NME4" s="175"/>
      <c r="NMF4" s="175"/>
      <c r="NMG4" s="175"/>
      <c r="NMH4" s="175"/>
      <c r="NMI4" s="175"/>
      <c r="NMJ4" s="175"/>
      <c r="NMK4" s="175"/>
      <c r="NML4" s="175"/>
      <c r="NMM4" s="175"/>
      <c r="NMN4" s="175"/>
      <c r="NMO4" s="175"/>
      <c r="NMP4" s="175"/>
      <c r="NMQ4" s="175"/>
      <c r="NMR4" s="175"/>
      <c r="NMS4" s="175"/>
      <c r="NMT4" s="175"/>
      <c r="NMU4" s="175"/>
      <c r="NMV4" s="175"/>
      <c r="NMW4" s="175"/>
      <c r="NMX4" s="175"/>
      <c r="NMY4" s="175"/>
      <c r="NMZ4" s="175"/>
      <c r="NNA4" s="175"/>
      <c r="NNB4" s="175"/>
      <c r="NNC4" s="175"/>
      <c r="NND4" s="175"/>
      <c r="NNE4" s="175"/>
      <c r="NNF4" s="175"/>
      <c r="NNG4" s="175"/>
      <c r="NNH4" s="175"/>
      <c r="NNI4" s="175"/>
      <c r="NNJ4" s="175"/>
      <c r="NNK4" s="175"/>
      <c r="NNL4" s="175"/>
      <c r="NNM4" s="175"/>
      <c r="NNN4" s="175"/>
      <c r="NNO4" s="175"/>
      <c r="NNP4" s="175"/>
      <c r="NNQ4" s="175"/>
      <c r="NNR4" s="175"/>
      <c r="NNS4" s="175"/>
      <c r="NNT4" s="175"/>
      <c r="NNU4" s="175"/>
      <c r="NNV4" s="175"/>
      <c r="NNW4" s="175"/>
      <c r="NNX4" s="175"/>
      <c r="NNY4" s="175"/>
      <c r="NNZ4" s="175"/>
      <c r="NOA4" s="175"/>
      <c r="NOB4" s="175"/>
      <c r="NOC4" s="175"/>
      <c r="NOD4" s="175"/>
      <c r="NOE4" s="175"/>
      <c r="NOF4" s="175"/>
      <c r="NOG4" s="175"/>
      <c r="NOH4" s="175"/>
      <c r="NOI4" s="175"/>
      <c r="NOJ4" s="175"/>
      <c r="NOK4" s="175"/>
      <c r="NOL4" s="175"/>
      <c r="NOM4" s="175"/>
      <c r="NON4" s="175"/>
      <c r="NOO4" s="175"/>
      <c r="NOP4" s="175"/>
      <c r="NOQ4" s="175"/>
      <c r="NOR4" s="175"/>
      <c r="NOS4" s="175"/>
      <c r="NOT4" s="175"/>
      <c r="NOU4" s="175"/>
      <c r="NOV4" s="175"/>
      <c r="NOW4" s="175"/>
      <c r="NOX4" s="175"/>
      <c r="NOY4" s="175"/>
      <c r="NOZ4" s="175"/>
      <c r="NPA4" s="175"/>
      <c r="NPB4" s="175"/>
      <c r="NPC4" s="175"/>
      <c r="NPD4" s="175"/>
      <c r="NPE4" s="175"/>
      <c r="NPF4" s="175"/>
      <c r="NPG4" s="175"/>
      <c r="NPH4" s="175"/>
      <c r="NPI4" s="175"/>
      <c r="NPJ4" s="175"/>
      <c r="NPK4" s="175"/>
      <c r="NPL4" s="175"/>
      <c r="NPM4" s="175"/>
      <c r="NPN4" s="175"/>
      <c r="NPO4" s="175"/>
      <c r="NPP4" s="175"/>
      <c r="NPQ4" s="175"/>
      <c r="NPR4" s="175"/>
      <c r="NPS4" s="175"/>
      <c r="NPT4" s="175"/>
      <c r="NPU4" s="175"/>
      <c r="NPV4" s="175"/>
      <c r="NPW4" s="175"/>
      <c r="NPX4" s="175"/>
      <c r="NPY4" s="175"/>
      <c r="NPZ4" s="175"/>
      <c r="NQA4" s="175"/>
      <c r="NQB4" s="175"/>
      <c r="NQC4" s="175"/>
      <c r="NQD4" s="175"/>
      <c r="NQE4" s="175"/>
      <c r="NQF4" s="175"/>
      <c r="NQG4" s="175"/>
      <c r="NQH4" s="175"/>
      <c r="NQI4" s="175"/>
      <c r="NQJ4" s="175"/>
      <c r="NQK4" s="175"/>
      <c r="NQL4" s="175"/>
      <c r="NQM4" s="175"/>
      <c r="NQN4" s="175"/>
      <c r="NQO4" s="175"/>
      <c r="NQP4" s="175"/>
      <c r="NQQ4" s="175"/>
      <c r="NQR4" s="175"/>
      <c r="NQS4" s="175"/>
      <c r="NQT4" s="175"/>
      <c r="NQU4" s="175"/>
      <c r="NQV4" s="175"/>
      <c r="NQW4" s="175"/>
      <c r="NQX4" s="175"/>
      <c r="NQY4" s="175"/>
      <c r="NQZ4" s="175"/>
      <c r="NRA4" s="175"/>
      <c r="NRB4" s="175"/>
      <c r="NRC4" s="175"/>
      <c r="NRD4" s="175"/>
      <c r="NRE4" s="175"/>
      <c r="NRF4" s="175"/>
      <c r="NRG4" s="175"/>
      <c r="NRH4" s="175"/>
      <c r="NRI4" s="175"/>
      <c r="NRJ4" s="175"/>
      <c r="NRK4" s="175"/>
      <c r="NRL4" s="175"/>
      <c r="NRM4" s="175"/>
      <c r="NRN4" s="175"/>
      <c r="NRO4" s="175"/>
      <c r="NRP4" s="175"/>
      <c r="NRQ4" s="175"/>
      <c r="NRR4" s="175"/>
      <c r="NRS4" s="175"/>
      <c r="NRT4" s="175"/>
      <c r="NRU4" s="175"/>
      <c r="NRV4" s="175"/>
      <c r="NRW4" s="175"/>
      <c r="NRX4" s="175"/>
      <c r="NRY4" s="175"/>
      <c r="NRZ4" s="175"/>
      <c r="NSA4" s="175"/>
      <c r="NSB4" s="175"/>
      <c r="NSC4" s="175"/>
      <c r="NSD4" s="175"/>
      <c r="NSE4" s="175"/>
      <c r="NSF4" s="175"/>
      <c r="NSG4" s="175"/>
      <c r="NSH4" s="175"/>
      <c r="NSI4" s="175"/>
      <c r="NSJ4" s="175"/>
      <c r="NSK4" s="175"/>
      <c r="NSL4" s="175"/>
      <c r="NSM4" s="175"/>
      <c r="NSN4" s="175"/>
      <c r="NSO4" s="175"/>
      <c r="NSP4" s="175"/>
      <c r="NSQ4" s="175"/>
      <c r="NSR4" s="175"/>
      <c r="NSS4" s="175"/>
      <c r="NST4" s="175"/>
      <c r="NSU4" s="175"/>
      <c r="NSV4" s="175"/>
      <c r="NSW4" s="175"/>
      <c r="NSX4" s="175"/>
      <c r="NSY4" s="175"/>
      <c r="NSZ4" s="175"/>
      <c r="NTA4" s="175"/>
      <c r="NTB4" s="175"/>
      <c r="NTC4" s="175"/>
      <c r="NTD4" s="175"/>
      <c r="NTE4" s="175"/>
      <c r="NTF4" s="175"/>
      <c r="NTG4" s="175"/>
      <c r="NTH4" s="175"/>
      <c r="NTI4" s="175"/>
      <c r="NTJ4" s="175"/>
      <c r="NTK4" s="175"/>
      <c r="NTL4" s="175"/>
      <c r="NTM4" s="175"/>
      <c r="NTN4" s="175"/>
      <c r="NTO4" s="175"/>
      <c r="NTP4" s="175"/>
      <c r="NTQ4" s="175"/>
      <c r="NTR4" s="175"/>
      <c r="NTS4" s="175"/>
      <c r="NTT4" s="175"/>
      <c r="NTU4" s="175"/>
      <c r="NTV4" s="175"/>
      <c r="NTW4" s="175"/>
      <c r="NTX4" s="175"/>
      <c r="NTY4" s="175"/>
      <c r="NTZ4" s="175"/>
      <c r="NUA4" s="175"/>
      <c r="NUB4" s="175"/>
      <c r="NUC4" s="175"/>
      <c r="NUD4" s="175"/>
      <c r="NUE4" s="175"/>
      <c r="NUF4" s="175"/>
      <c r="NUG4" s="175"/>
      <c r="NUH4" s="175"/>
      <c r="NUI4" s="175"/>
      <c r="NUJ4" s="175"/>
      <c r="NUK4" s="175"/>
      <c r="NUL4" s="175"/>
      <c r="NUM4" s="175"/>
      <c r="NUN4" s="175"/>
      <c r="NUO4" s="175"/>
      <c r="NUP4" s="175"/>
      <c r="NUQ4" s="175"/>
      <c r="NUR4" s="175"/>
      <c r="NUS4" s="175"/>
      <c r="NUT4" s="175"/>
      <c r="NUU4" s="175"/>
      <c r="NUV4" s="175"/>
      <c r="NUW4" s="175"/>
      <c r="NUX4" s="175"/>
      <c r="NUY4" s="175"/>
      <c r="NUZ4" s="175"/>
      <c r="NVA4" s="175"/>
      <c r="NVB4" s="175"/>
      <c r="NVC4" s="175"/>
      <c r="NVD4" s="175"/>
      <c r="NVE4" s="175"/>
      <c r="NVF4" s="175"/>
      <c r="NVG4" s="175"/>
      <c r="NVH4" s="175"/>
      <c r="NVI4" s="175"/>
      <c r="NVJ4" s="175"/>
      <c r="NVK4" s="175"/>
      <c r="NVL4" s="175"/>
      <c r="NVM4" s="175"/>
      <c r="NVN4" s="175"/>
      <c r="NVO4" s="175"/>
      <c r="NVP4" s="175"/>
      <c r="NVQ4" s="175"/>
      <c r="NVR4" s="175"/>
      <c r="NVS4" s="175"/>
      <c r="NVT4" s="175"/>
      <c r="NVU4" s="175"/>
      <c r="NVV4" s="175"/>
      <c r="NVW4" s="175"/>
      <c r="NVX4" s="175"/>
      <c r="NVY4" s="175"/>
      <c r="NVZ4" s="175"/>
      <c r="NWA4" s="175"/>
      <c r="NWB4" s="175"/>
      <c r="NWC4" s="175"/>
      <c r="NWD4" s="175"/>
      <c r="NWE4" s="175"/>
      <c r="NWF4" s="175"/>
      <c r="NWG4" s="175"/>
      <c r="NWH4" s="175"/>
      <c r="NWI4" s="175"/>
      <c r="NWJ4" s="175"/>
      <c r="NWK4" s="175"/>
      <c r="NWL4" s="175"/>
      <c r="NWM4" s="175"/>
      <c r="NWN4" s="175"/>
      <c r="NWO4" s="175"/>
      <c r="NWP4" s="175"/>
      <c r="NWQ4" s="175"/>
      <c r="NWR4" s="175"/>
      <c r="NWS4" s="175"/>
      <c r="NWT4" s="175"/>
      <c r="NWU4" s="175"/>
      <c r="NWV4" s="175"/>
      <c r="NWW4" s="175"/>
      <c r="NWX4" s="175"/>
      <c r="NWY4" s="175"/>
      <c r="NWZ4" s="175"/>
      <c r="NXA4" s="175"/>
      <c r="NXB4" s="175"/>
      <c r="NXC4" s="175"/>
      <c r="NXD4" s="175"/>
      <c r="NXE4" s="175"/>
      <c r="NXF4" s="175"/>
      <c r="NXG4" s="175"/>
      <c r="NXH4" s="175"/>
      <c r="NXI4" s="175"/>
      <c r="NXJ4" s="175"/>
      <c r="NXK4" s="175"/>
      <c r="NXL4" s="175"/>
      <c r="NXM4" s="175"/>
      <c r="NXN4" s="175"/>
      <c r="NXO4" s="175"/>
      <c r="NXP4" s="175"/>
      <c r="NXQ4" s="175"/>
      <c r="NXR4" s="175"/>
      <c r="NXS4" s="175"/>
      <c r="NXT4" s="175"/>
      <c r="NXU4" s="175"/>
      <c r="NXV4" s="175"/>
      <c r="NXW4" s="175"/>
      <c r="NXX4" s="175"/>
      <c r="NXY4" s="175"/>
      <c r="NXZ4" s="175"/>
      <c r="NYA4" s="175"/>
      <c r="NYB4" s="175"/>
      <c r="NYC4" s="175"/>
      <c r="NYD4" s="175"/>
      <c r="NYE4" s="175"/>
      <c r="NYF4" s="175"/>
      <c r="NYG4" s="175"/>
      <c r="NYH4" s="175"/>
      <c r="NYI4" s="175"/>
      <c r="NYJ4" s="175"/>
      <c r="NYK4" s="175"/>
      <c r="NYL4" s="175"/>
      <c r="NYM4" s="175"/>
      <c r="NYN4" s="175"/>
      <c r="NYO4" s="175"/>
      <c r="NYP4" s="175"/>
      <c r="NYQ4" s="175"/>
      <c r="NYR4" s="175"/>
      <c r="NYS4" s="175"/>
      <c r="NYT4" s="175"/>
      <c r="NYU4" s="175"/>
      <c r="NYV4" s="175"/>
      <c r="NYW4" s="175"/>
      <c r="NYX4" s="175"/>
      <c r="NYY4" s="175"/>
      <c r="NYZ4" s="175"/>
      <c r="NZA4" s="175"/>
      <c r="NZB4" s="175"/>
      <c r="NZC4" s="175"/>
      <c r="NZD4" s="175"/>
      <c r="NZE4" s="175"/>
      <c r="NZF4" s="175"/>
      <c r="NZG4" s="175"/>
      <c r="NZH4" s="175"/>
      <c r="NZI4" s="175"/>
      <c r="NZJ4" s="175"/>
      <c r="NZK4" s="175"/>
      <c r="NZL4" s="175"/>
      <c r="NZM4" s="175"/>
      <c r="NZN4" s="175"/>
      <c r="NZO4" s="175"/>
      <c r="NZP4" s="175"/>
      <c r="NZQ4" s="175"/>
      <c r="NZR4" s="175"/>
      <c r="NZS4" s="175"/>
      <c r="NZT4" s="175"/>
      <c r="NZU4" s="175"/>
      <c r="NZV4" s="175"/>
      <c r="NZW4" s="175"/>
      <c r="NZX4" s="175"/>
      <c r="NZY4" s="175"/>
      <c r="NZZ4" s="175"/>
      <c r="OAA4" s="175"/>
      <c r="OAB4" s="175"/>
      <c r="OAC4" s="175"/>
      <c r="OAD4" s="175"/>
      <c r="OAE4" s="175"/>
      <c r="OAF4" s="175"/>
      <c r="OAG4" s="175"/>
      <c r="OAH4" s="175"/>
      <c r="OAI4" s="175"/>
      <c r="OAJ4" s="175"/>
      <c r="OAK4" s="175"/>
      <c r="OAL4" s="175"/>
      <c r="OAM4" s="175"/>
      <c r="OAN4" s="175"/>
      <c r="OAO4" s="175"/>
      <c r="OAP4" s="175"/>
      <c r="OAQ4" s="175"/>
      <c r="OAR4" s="175"/>
      <c r="OAS4" s="175"/>
      <c r="OAT4" s="175"/>
      <c r="OAU4" s="175"/>
      <c r="OAV4" s="175"/>
      <c r="OAW4" s="175"/>
      <c r="OAX4" s="175"/>
      <c r="OAY4" s="175"/>
      <c r="OAZ4" s="175"/>
      <c r="OBA4" s="175"/>
      <c r="OBB4" s="175"/>
      <c r="OBC4" s="175"/>
      <c r="OBD4" s="175"/>
      <c r="OBE4" s="175"/>
      <c r="OBF4" s="175"/>
      <c r="OBG4" s="175"/>
      <c r="OBH4" s="175"/>
      <c r="OBI4" s="175"/>
      <c r="OBJ4" s="175"/>
      <c r="OBK4" s="175"/>
      <c r="OBL4" s="175"/>
      <c r="OBM4" s="175"/>
      <c r="OBN4" s="175"/>
      <c r="OBO4" s="175"/>
      <c r="OBP4" s="175"/>
      <c r="OBQ4" s="175"/>
      <c r="OBR4" s="175"/>
      <c r="OBS4" s="175"/>
      <c r="OBT4" s="175"/>
      <c r="OBU4" s="175"/>
      <c r="OBV4" s="175"/>
      <c r="OBW4" s="175"/>
      <c r="OBX4" s="175"/>
      <c r="OBY4" s="175"/>
      <c r="OBZ4" s="175"/>
      <c r="OCA4" s="175"/>
      <c r="OCB4" s="175"/>
      <c r="OCC4" s="175"/>
      <c r="OCD4" s="175"/>
      <c r="OCE4" s="175"/>
      <c r="OCF4" s="175"/>
      <c r="OCG4" s="175"/>
      <c r="OCH4" s="175"/>
      <c r="OCI4" s="175"/>
      <c r="OCJ4" s="175"/>
      <c r="OCK4" s="175"/>
      <c r="OCL4" s="175"/>
      <c r="OCM4" s="175"/>
      <c r="OCN4" s="175"/>
      <c r="OCO4" s="175"/>
      <c r="OCP4" s="175"/>
      <c r="OCQ4" s="175"/>
      <c r="OCR4" s="175"/>
      <c r="OCS4" s="175"/>
      <c r="OCT4" s="175"/>
      <c r="OCU4" s="175"/>
      <c r="OCV4" s="175"/>
      <c r="OCW4" s="175"/>
      <c r="OCX4" s="175"/>
      <c r="OCY4" s="175"/>
      <c r="OCZ4" s="175"/>
      <c r="ODA4" s="175"/>
      <c r="ODB4" s="175"/>
      <c r="ODC4" s="175"/>
      <c r="ODD4" s="175"/>
      <c r="ODE4" s="175"/>
      <c r="ODF4" s="175"/>
      <c r="ODG4" s="175"/>
      <c r="ODH4" s="175"/>
      <c r="ODI4" s="175"/>
      <c r="ODJ4" s="175"/>
      <c r="ODK4" s="175"/>
      <c r="ODL4" s="175"/>
      <c r="ODM4" s="175"/>
      <c r="ODN4" s="175"/>
      <c r="ODO4" s="175"/>
      <c r="ODP4" s="175"/>
      <c r="ODQ4" s="175"/>
      <c r="ODR4" s="175"/>
      <c r="ODS4" s="175"/>
      <c r="ODT4" s="175"/>
      <c r="ODU4" s="175"/>
      <c r="ODV4" s="175"/>
      <c r="ODW4" s="175"/>
      <c r="ODX4" s="175"/>
      <c r="ODY4" s="175"/>
      <c r="ODZ4" s="175"/>
      <c r="OEA4" s="175"/>
      <c r="OEB4" s="175"/>
      <c r="OEC4" s="175"/>
      <c r="OED4" s="175"/>
      <c r="OEE4" s="175"/>
      <c r="OEF4" s="175"/>
      <c r="OEG4" s="175"/>
      <c r="OEH4" s="175"/>
      <c r="OEI4" s="175"/>
      <c r="OEJ4" s="175"/>
      <c r="OEK4" s="175"/>
      <c r="OEL4" s="175"/>
      <c r="OEM4" s="175"/>
      <c r="OEN4" s="175"/>
      <c r="OEO4" s="175"/>
      <c r="OEP4" s="175"/>
      <c r="OEQ4" s="175"/>
      <c r="OER4" s="175"/>
      <c r="OES4" s="175"/>
      <c r="OET4" s="175"/>
      <c r="OEU4" s="175"/>
      <c r="OEV4" s="175"/>
      <c r="OEW4" s="175"/>
      <c r="OEX4" s="175"/>
      <c r="OEY4" s="175"/>
      <c r="OEZ4" s="175"/>
      <c r="OFA4" s="175"/>
      <c r="OFB4" s="175"/>
      <c r="OFC4" s="175"/>
      <c r="OFD4" s="175"/>
      <c r="OFE4" s="175"/>
      <c r="OFF4" s="175"/>
      <c r="OFG4" s="175"/>
      <c r="OFH4" s="175"/>
      <c r="OFI4" s="175"/>
      <c r="OFJ4" s="175"/>
      <c r="OFK4" s="175"/>
      <c r="OFL4" s="175"/>
      <c r="OFM4" s="175"/>
      <c r="OFN4" s="175"/>
      <c r="OFO4" s="175"/>
      <c r="OFP4" s="175"/>
      <c r="OFQ4" s="175"/>
      <c r="OFR4" s="175"/>
      <c r="OFS4" s="175"/>
      <c r="OFT4" s="175"/>
      <c r="OFU4" s="175"/>
      <c r="OFV4" s="175"/>
      <c r="OFW4" s="175"/>
      <c r="OFX4" s="175"/>
      <c r="OFY4" s="175"/>
      <c r="OFZ4" s="175"/>
      <c r="OGA4" s="175"/>
      <c r="OGB4" s="175"/>
      <c r="OGC4" s="175"/>
      <c r="OGD4" s="175"/>
      <c r="OGE4" s="175"/>
      <c r="OGF4" s="175"/>
      <c r="OGG4" s="175"/>
      <c r="OGH4" s="175"/>
      <c r="OGI4" s="175"/>
      <c r="OGJ4" s="175"/>
      <c r="OGK4" s="175"/>
      <c r="OGL4" s="175"/>
      <c r="OGM4" s="175"/>
      <c r="OGN4" s="175"/>
      <c r="OGO4" s="175"/>
      <c r="OGP4" s="175"/>
      <c r="OGQ4" s="175"/>
      <c r="OGR4" s="175"/>
      <c r="OGS4" s="175"/>
      <c r="OGT4" s="175"/>
      <c r="OGU4" s="175"/>
      <c r="OGV4" s="175"/>
      <c r="OGW4" s="175"/>
      <c r="OGX4" s="175"/>
      <c r="OGY4" s="175"/>
      <c r="OGZ4" s="175"/>
      <c r="OHA4" s="175"/>
      <c r="OHB4" s="175"/>
      <c r="OHC4" s="175"/>
      <c r="OHD4" s="175"/>
      <c r="OHE4" s="175"/>
      <c r="OHF4" s="175"/>
      <c r="OHG4" s="175"/>
      <c r="OHH4" s="175"/>
      <c r="OHI4" s="175"/>
      <c r="OHJ4" s="175"/>
      <c r="OHK4" s="175"/>
      <c r="OHL4" s="175"/>
      <c r="OHM4" s="175"/>
      <c r="OHN4" s="175"/>
      <c r="OHO4" s="175"/>
      <c r="OHP4" s="175"/>
      <c r="OHQ4" s="175"/>
      <c r="OHR4" s="175"/>
      <c r="OHS4" s="175"/>
      <c r="OHT4" s="175"/>
      <c r="OHU4" s="175"/>
      <c r="OHV4" s="175"/>
      <c r="OHW4" s="175"/>
      <c r="OHX4" s="175"/>
      <c r="OHY4" s="175"/>
      <c r="OHZ4" s="175"/>
      <c r="OIA4" s="175"/>
      <c r="OIB4" s="175"/>
      <c r="OIC4" s="175"/>
      <c r="OID4" s="175"/>
      <c r="OIE4" s="175"/>
      <c r="OIF4" s="175"/>
      <c r="OIG4" s="175"/>
      <c r="OIH4" s="175"/>
      <c r="OII4" s="175"/>
      <c r="OIJ4" s="175"/>
      <c r="OIK4" s="175"/>
      <c r="OIL4" s="175"/>
      <c r="OIM4" s="175"/>
      <c r="OIN4" s="175"/>
      <c r="OIO4" s="175"/>
      <c r="OIP4" s="175"/>
      <c r="OIQ4" s="175"/>
      <c r="OIR4" s="175"/>
      <c r="OIS4" s="175"/>
      <c r="OIT4" s="175"/>
      <c r="OIU4" s="175"/>
      <c r="OIV4" s="175"/>
      <c r="OIW4" s="175"/>
      <c r="OIX4" s="175"/>
      <c r="OIY4" s="175"/>
      <c r="OIZ4" s="175"/>
      <c r="OJA4" s="175"/>
      <c r="OJB4" s="175"/>
      <c r="OJC4" s="175"/>
      <c r="OJD4" s="175"/>
      <c r="OJE4" s="175"/>
      <c r="OJF4" s="175"/>
      <c r="OJG4" s="175"/>
      <c r="OJH4" s="175"/>
      <c r="OJI4" s="175"/>
      <c r="OJJ4" s="175"/>
      <c r="OJK4" s="175"/>
      <c r="OJL4" s="175"/>
      <c r="OJM4" s="175"/>
      <c r="OJN4" s="175"/>
      <c r="OJO4" s="175"/>
      <c r="OJP4" s="175"/>
      <c r="OJQ4" s="175"/>
      <c r="OJR4" s="175"/>
      <c r="OJS4" s="175"/>
      <c r="OJT4" s="175"/>
      <c r="OJU4" s="175"/>
      <c r="OJV4" s="175"/>
      <c r="OJW4" s="175"/>
      <c r="OJX4" s="175"/>
      <c r="OJY4" s="175"/>
      <c r="OJZ4" s="175"/>
      <c r="OKA4" s="175"/>
      <c r="OKB4" s="175"/>
      <c r="OKC4" s="175"/>
      <c r="OKD4" s="175"/>
      <c r="OKE4" s="175"/>
      <c r="OKF4" s="175"/>
      <c r="OKG4" s="175"/>
      <c r="OKH4" s="175"/>
      <c r="OKI4" s="175"/>
      <c r="OKJ4" s="175"/>
      <c r="OKK4" s="175"/>
      <c r="OKL4" s="175"/>
      <c r="OKM4" s="175"/>
      <c r="OKN4" s="175"/>
      <c r="OKO4" s="175"/>
      <c r="OKP4" s="175"/>
      <c r="OKQ4" s="175"/>
      <c r="OKR4" s="175"/>
      <c r="OKS4" s="175"/>
      <c r="OKT4" s="175"/>
      <c r="OKU4" s="175"/>
      <c r="OKV4" s="175"/>
      <c r="OKW4" s="175"/>
      <c r="OKX4" s="175"/>
      <c r="OKY4" s="175"/>
      <c r="OKZ4" s="175"/>
      <c r="OLA4" s="175"/>
      <c r="OLB4" s="175"/>
      <c r="OLC4" s="175"/>
      <c r="OLD4" s="175"/>
      <c r="OLE4" s="175"/>
      <c r="OLF4" s="175"/>
      <c r="OLG4" s="175"/>
      <c r="OLH4" s="175"/>
      <c r="OLI4" s="175"/>
      <c r="OLJ4" s="175"/>
      <c r="OLK4" s="175"/>
      <c r="OLL4" s="175"/>
      <c r="OLM4" s="175"/>
      <c r="OLN4" s="175"/>
      <c r="OLO4" s="175"/>
      <c r="OLP4" s="175"/>
      <c r="OLQ4" s="175"/>
      <c r="OLR4" s="175"/>
      <c r="OLS4" s="175"/>
      <c r="OLT4" s="175"/>
      <c r="OLU4" s="175"/>
      <c r="OLV4" s="175"/>
      <c r="OLW4" s="175"/>
      <c r="OLX4" s="175"/>
      <c r="OLY4" s="175"/>
      <c r="OLZ4" s="175"/>
      <c r="OMA4" s="175"/>
      <c r="OMB4" s="175"/>
      <c r="OMC4" s="175"/>
      <c r="OMD4" s="175"/>
      <c r="OME4" s="175"/>
      <c r="OMF4" s="175"/>
      <c r="OMG4" s="175"/>
      <c r="OMH4" s="175"/>
      <c r="OMI4" s="175"/>
      <c r="OMJ4" s="175"/>
      <c r="OMK4" s="175"/>
      <c r="OML4" s="175"/>
      <c r="OMM4" s="175"/>
      <c r="OMN4" s="175"/>
      <c r="OMO4" s="175"/>
      <c r="OMP4" s="175"/>
      <c r="OMQ4" s="175"/>
      <c r="OMR4" s="175"/>
      <c r="OMS4" s="175"/>
      <c r="OMT4" s="175"/>
      <c r="OMU4" s="175"/>
      <c r="OMV4" s="175"/>
      <c r="OMW4" s="175"/>
      <c r="OMX4" s="175"/>
      <c r="OMY4" s="175"/>
      <c r="OMZ4" s="175"/>
      <c r="ONA4" s="175"/>
      <c r="ONB4" s="175"/>
      <c r="ONC4" s="175"/>
      <c r="OND4" s="175"/>
      <c r="ONE4" s="175"/>
      <c r="ONF4" s="175"/>
      <c r="ONG4" s="175"/>
      <c r="ONH4" s="175"/>
      <c r="ONI4" s="175"/>
      <c r="ONJ4" s="175"/>
      <c r="ONK4" s="175"/>
      <c r="ONL4" s="175"/>
      <c r="ONM4" s="175"/>
      <c r="ONN4" s="175"/>
      <c r="ONO4" s="175"/>
      <c r="ONP4" s="175"/>
      <c r="ONQ4" s="175"/>
      <c r="ONR4" s="175"/>
      <c r="ONS4" s="175"/>
      <c r="ONT4" s="175"/>
      <c r="ONU4" s="175"/>
      <c r="ONV4" s="175"/>
      <c r="ONW4" s="175"/>
      <c r="ONX4" s="175"/>
      <c r="ONY4" s="175"/>
      <c r="ONZ4" s="175"/>
      <c r="OOA4" s="175"/>
      <c r="OOB4" s="175"/>
      <c r="OOC4" s="175"/>
      <c r="OOD4" s="175"/>
      <c r="OOE4" s="175"/>
      <c r="OOF4" s="175"/>
      <c r="OOG4" s="175"/>
      <c r="OOH4" s="175"/>
      <c r="OOI4" s="175"/>
      <c r="OOJ4" s="175"/>
      <c r="OOK4" s="175"/>
      <c r="OOL4" s="175"/>
      <c r="OOM4" s="175"/>
      <c r="OON4" s="175"/>
      <c r="OOO4" s="175"/>
      <c r="OOP4" s="175"/>
      <c r="OOQ4" s="175"/>
      <c r="OOR4" s="175"/>
      <c r="OOS4" s="175"/>
      <c r="OOT4" s="175"/>
      <c r="OOU4" s="175"/>
      <c r="OOV4" s="175"/>
      <c r="OOW4" s="175"/>
      <c r="OOX4" s="175"/>
      <c r="OOY4" s="175"/>
      <c r="OOZ4" s="175"/>
      <c r="OPA4" s="175"/>
      <c r="OPB4" s="175"/>
      <c r="OPC4" s="175"/>
      <c r="OPD4" s="175"/>
      <c r="OPE4" s="175"/>
      <c r="OPF4" s="175"/>
      <c r="OPG4" s="175"/>
      <c r="OPH4" s="175"/>
      <c r="OPI4" s="175"/>
      <c r="OPJ4" s="175"/>
      <c r="OPK4" s="175"/>
      <c r="OPL4" s="175"/>
      <c r="OPM4" s="175"/>
      <c r="OPN4" s="175"/>
      <c r="OPO4" s="175"/>
      <c r="OPP4" s="175"/>
      <c r="OPQ4" s="175"/>
      <c r="OPR4" s="175"/>
      <c r="OPS4" s="175"/>
      <c r="OPT4" s="175"/>
      <c r="OPU4" s="175"/>
      <c r="OPV4" s="175"/>
      <c r="OPW4" s="175"/>
      <c r="OPX4" s="175"/>
      <c r="OPY4" s="175"/>
      <c r="OPZ4" s="175"/>
      <c r="OQA4" s="175"/>
      <c r="OQB4" s="175"/>
      <c r="OQC4" s="175"/>
      <c r="OQD4" s="175"/>
      <c r="OQE4" s="175"/>
      <c r="OQF4" s="175"/>
      <c r="OQG4" s="175"/>
      <c r="OQH4" s="175"/>
      <c r="OQI4" s="175"/>
      <c r="OQJ4" s="175"/>
      <c r="OQK4" s="175"/>
      <c r="OQL4" s="175"/>
      <c r="OQM4" s="175"/>
      <c r="OQN4" s="175"/>
      <c r="OQO4" s="175"/>
      <c r="OQP4" s="175"/>
      <c r="OQQ4" s="175"/>
      <c r="OQR4" s="175"/>
      <c r="OQS4" s="175"/>
      <c r="OQT4" s="175"/>
      <c r="OQU4" s="175"/>
      <c r="OQV4" s="175"/>
      <c r="OQW4" s="175"/>
      <c r="OQX4" s="175"/>
      <c r="OQY4" s="175"/>
      <c r="OQZ4" s="175"/>
      <c r="ORA4" s="175"/>
      <c r="ORB4" s="175"/>
      <c r="ORC4" s="175"/>
      <c r="ORD4" s="175"/>
      <c r="ORE4" s="175"/>
      <c r="ORF4" s="175"/>
      <c r="ORG4" s="175"/>
      <c r="ORH4" s="175"/>
      <c r="ORI4" s="175"/>
      <c r="ORJ4" s="175"/>
      <c r="ORK4" s="175"/>
      <c r="ORL4" s="175"/>
      <c r="ORM4" s="175"/>
      <c r="ORN4" s="175"/>
      <c r="ORO4" s="175"/>
      <c r="ORP4" s="175"/>
      <c r="ORQ4" s="175"/>
      <c r="ORR4" s="175"/>
      <c r="ORS4" s="175"/>
      <c r="ORT4" s="175"/>
      <c r="ORU4" s="175"/>
      <c r="ORV4" s="175"/>
      <c r="ORW4" s="175"/>
      <c r="ORX4" s="175"/>
      <c r="ORY4" s="175"/>
      <c r="ORZ4" s="175"/>
      <c r="OSA4" s="175"/>
      <c r="OSB4" s="175"/>
      <c r="OSC4" s="175"/>
      <c r="OSD4" s="175"/>
      <c r="OSE4" s="175"/>
      <c r="OSF4" s="175"/>
      <c r="OSG4" s="175"/>
      <c r="OSH4" s="175"/>
      <c r="OSI4" s="175"/>
      <c r="OSJ4" s="175"/>
      <c r="OSK4" s="175"/>
      <c r="OSL4" s="175"/>
      <c r="OSM4" s="175"/>
      <c r="OSN4" s="175"/>
      <c r="OSO4" s="175"/>
      <c r="OSP4" s="175"/>
      <c r="OSQ4" s="175"/>
      <c r="OSR4" s="175"/>
      <c r="OSS4" s="175"/>
      <c r="OST4" s="175"/>
      <c r="OSU4" s="175"/>
      <c r="OSV4" s="175"/>
      <c r="OSW4" s="175"/>
      <c r="OSX4" s="175"/>
      <c r="OSY4" s="175"/>
      <c r="OSZ4" s="175"/>
      <c r="OTA4" s="175"/>
      <c r="OTB4" s="175"/>
      <c r="OTC4" s="175"/>
      <c r="OTD4" s="175"/>
      <c r="OTE4" s="175"/>
      <c r="OTF4" s="175"/>
      <c r="OTG4" s="175"/>
      <c r="OTH4" s="175"/>
      <c r="OTI4" s="175"/>
      <c r="OTJ4" s="175"/>
      <c r="OTK4" s="175"/>
      <c r="OTL4" s="175"/>
      <c r="OTM4" s="175"/>
      <c r="OTN4" s="175"/>
      <c r="OTO4" s="175"/>
      <c r="OTP4" s="175"/>
      <c r="OTQ4" s="175"/>
      <c r="OTR4" s="175"/>
      <c r="OTS4" s="175"/>
      <c r="OTT4" s="175"/>
      <c r="OTU4" s="175"/>
      <c r="OTV4" s="175"/>
      <c r="OTW4" s="175"/>
      <c r="OTX4" s="175"/>
      <c r="OTY4" s="175"/>
      <c r="OTZ4" s="175"/>
      <c r="OUA4" s="175"/>
      <c r="OUB4" s="175"/>
      <c r="OUC4" s="175"/>
      <c r="OUD4" s="175"/>
      <c r="OUE4" s="175"/>
      <c r="OUF4" s="175"/>
      <c r="OUG4" s="175"/>
      <c r="OUH4" s="175"/>
      <c r="OUI4" s="175"/>
      <c r="OUJ4" s="175"/>
      <c r="OUK4" s="175"/>
      <c r="OUL4" s="175"/>
      <c r="OUM4" s="175"/>
      <c r="OUN4" s="175"/>
      <c r="OUO4" s="175"/>
      <c r="OUP4" s="175"/>
      <c r="OUQ4" s="175"/>
      <c r="OUR4" s="175"/>
      <c r="OUS4" s="175"/>
      <c r="OUT4" s="175"/>
      <c r="OUU4" s="175"/>
      <c r="OUV4" s="175"/>
      <c r="OUW4" s="175"/>
      <c r="OUX4" s="175"/>
      <c r="OUY4" s="175"/>
      <c r="OUZ4" s="175"/>
      <c r="OVA4" s="175"/>
      <c r="OVB4" s="175"/>
      <c r="OVC4" s="175"/>
      <c r="OVD4" s="175"/>
      <c r="OVE4" s="175"/>
      <c r="OVF4" s="175"/>
      <c r="OVG4" s="175"/>
      <c r="OVH4" s="175"/>
      <c r="OVI4" s="175"/>
      <c r="OVJ4" s="175"/>
      <c r="OVK4" s="175"/>
      <c r="OVL4" s="175"/>
      <c r="OVM4" s="175"/>
      <c r="OVN4" s="175"/>
      <c r="OVO4" s="175"/>
      <c r="OVP4" s="175"/>
      <c r="OVQ4" s="175"/>
      <c r="OVR4" s="175"/>
      <c r="OVS4" s="175"/>
      <c r="OVT4" s="175"/>
      <c r="OVU4" s="175"/>
      <c r="OVV4" s="175"/>
      <c r="OVW4" s="175"/>
      <c r="OVX4" s="175"/>
      <c r="OVY4" s="175"/>
      <c r="OVZ4" s="175"/>
      <c r="OWA4" s="175"/>
      <c r="OWB4" s="175"/>
      <c r="OWC4" s="175"/>
      <c r="OWD4" s="175"/>
      <c r="OWE4" s="175"/>
      <c r="OWF4" s="175"/>
      <c r="OWG4" s="175"/>
      <c r="OWH4" s="175"/>
      <c r="OWI4" s="175"/>
      <c r="OWJ4" s="175"/>
      <c r="OWK4" s="175"/>
      <c r="OWL4" s="175"/>
      <c r="OWM4" s="175"/>
      <c r="OWN4" s="175"/>
      <c r="OWO4" s="175"/>
      <c r="OWP4" s="175"/>
      <c r="OWQ4" s="175"/>
      <c r="OWR4" s="175"/>
      <c r="OWS4" s="175"/>
      <c r="OWT4" s="175"/>
      <c r="OWU4" s="175"/>
      <c r="OWV4" s="175"/>
      <c r="OWW4" s="175"/>
      <c r="OWX4" s="175"/>
      <c r="OWY4" s="175"/>
      <c r="OWZ4" s="175"/>
      <c r="OXA4" s="175"/>
      <c r="OXB4" s="175"/>
      <c r="OXC4" s="175"/>
      <c r="OXD4" s="175"/>
      <c r="OXE4" s="175"/>
      <c r="OXF4" s="175"/>
      <c r="OXG4" s="175"/>
      <c r="OXH4" s="175"/>
      <c r="OXI4" s="175"/>
      <c r="OXJ4" s="175"/>
      <c r="OXK4" s="175"/>
      <c r="OXL4" s="175"/>
      <c r="OXM4" s="175"/>
      <c r="OXN4" s="175"/>
      <c r="OXO4" s="175"/>
      <c r="OXP4" s="175"/>
      <c r="OXQ4" s="175"/>
      <c r="OXR4" s="175"/>
      <c r="OXS4" s="175"/>
      <c r="OXT4" s="175"/>
      <c r="OXU4" s="175"/>
      <c r="OXV4" s="175"/>
      <c r="OXW4" s="175"/>
      <c r="OXX4" s="175"/>
      <c r="OXY4" s="175"/>
      <c r="OXZ4" s="175"/>
      <c r="OYA4" s="175"/>
      <c r="OYB4" s="175"/>
      <c r="OYC4" s="175"/>
      <c r="OYD4" s="175"/>
      <c r="OYE4" s="175"/>
      <c r="OYF4" s="175"/>
      <c r="OYG4" s="175"/>
      <c r="OYH4" s="175"/>
      <c r="OYI4" s="175"/>
      <c r="OYJ4" s="175"/>
      <c r="OYK4" s="175"/>
      <c r="OYL4" s="175"/>
      <c r="OYM4" s="175"/>
      <c r="OYN4" s="175"/>
      <c r="OYO4" s="175"/>
      <c r="OYP4" s="175"/>
      <c r="OYQ4" s="175"/>
      <c r="OYR4" s="175"/>
      <c r="OYS4" s="175"/>
      <c r="OYT4" s="175"/>
      <c r="OYU4" s="175"/>
      <c r="OYV4" s="175"/>
      <c r="OYW4" s="175"/>
      <c r="OYX4" s="175"/>
      <c r="OYY4" s="175"/>
      <c r="OYZ4" s="175"/>
      <c r="OZA4" s="175"/>
      <c r="OZB4" s="175"/>
      <c r="OZC4" s="175"/>
      <c r="OZD4" s="175"/>
      <c r="OZE4" s="175"/>
      <c r="OZF4" s="175"/>
      <c r="OZG4" s="175"/>
      <c r="OZH4" s="175"/>
      <c r="OZI4" s="175"/>
      <c r="OZJ4" s="175"/>
      <c r="OZK4" s="175"/>
      <c r="OZL4" s="175"/>
      <c r="OZM4" s="175"/>
      <c r="OZN4" s="175"/>
      <c r="OZO4" s="175"/>
      <c r="OZP4" s="175"/>
      <c r="OZQ4" s="175"/>
      <c r="OZR4" s="175"/>
      <c r="OZS4" s="175"/>
      <c r="OZT4" s="175"/>
      <c r="OZU4" s="175"/>
      <c r="OZV4" s="175"/>
      <c r="OZW4" s="175"/>
      <c r="OZX4" s="175"/>
      <c r="OZY4" s="175"/>
      <c r="OZZ4" s="175"/>
      <c r="PAA4" s="175"/>
      <c r="PAB4" s="175"/>
      <c r="PAC4" s="175"/>
      <c r="PAD4" s="175"/>
      <c r="PAE4" s="175"/>
      <c r="PAF4" s="175"/>
      <c r="PAG4" s="175"/>
      <c r="PAH4" s="175"/>
      <c r="PAI4" s="175"/>
      <c r="PAJ4" s="175"/>
      <c r="PAK4" s="175"/>
      <c r="PAL4" s="175"/>
      <c r="PAM4" s="175"/>
      <c r="PAN4" s="175"/>
      <c r="PAO4" s="175"/>
      <c r="PAP4" s="175"/>
      <c r="PAQ4" s="175"/>
      <c r="PAR4" s="175"/>
      <c r="PAS4" s="175"/>
      <c r="PAT4" s="175"/>
      <c r="PAU4" s="175"/>
      <c r="PAV4" s="175"/>
      <c r="PAW4" s="175"/>
      <c r="PAX4" s="175"/>
      <c r="PAY4" s="175"/>
      <c r="PAZ4" s="175"/>
      <c r="PBA4" s="175"/>
      <c r="PBB4" s="175"/>
      <c r="PBC4" s="175"/>
      <c r="PBD4" s="175"/>
      <c r="PBE4" s="175"/>
      <c r="PBF4" s="175"/>
      <c r="PBG4" s="175"/>
      <c r="PBH4" s="175"/>
      <c r="PBI4" s="175"/>
      <c r="PBJ4" s="175"/>
      <c r="PBK4" s="175"/>
      <c r="PBL4" s="175"/>
      <c r="PBM4" s="175"/>
      <c r="PBN4" s="175"/>
      <c r="PBO4" s="175"/>
      <c r="PBP4" s="175"/>
      <c r="PBQ4" s="175"/>
      <c r="PBR4" s="175"/>
      <c r="PBS4" s="175"/>
      <c r="PBT4" s="175"/>
      <c r="PBU4" s="175"/>
      <c r="PBV4" s="175"/>
      <c r="PBW4" s="175"/>
      <c r="PBX4" s="175"/>
      <c r="PBY4" s="175"/>
      <c r="PBZ4" s="175"/>
      <c r="PCA4" s="175"/>
      <c r="PCB4" s="175"/>
      <c r="PCC4" s="175"/>
      <c r="PCD4" s="175"/>
      <c r="PCE4" s="175"/>
      <c r="PCF4" s="175"/>
      <c r="PCG4" s="175"/>
      <c r="PCH4" s="175"/>
      <c r="PCI4" s="175"/>
      <c r="PCJ4" s="175"/>
      <c r="PCK4" s="175"/>
      <c r="PCL4" s="175"/>
      <c r="PCM4" s="175"/>
      <c r="PCN4" s="175"/>
      <c r="PCO4" s="175"/>
      <c r="PCP4" s="175"/>
      <c r="PCQ4" s="175"/>
      <c r="PCR4" s="175"/>
      <c r="PCS4" s="175"/>
      <c r="PCT4" s="175"/>
      <c r="PCU4" s="175"/>
      <c r="PCV4" s="175"/>
      <c r="PCW4" s="175"/>
      <c r="PCX4" s="175"/>
      <c r="PCY4" s="175"/>
      <c r="PCZ4" s="175"/>
      <c r="PDA4" s="175"/>
      <c r="PDB4" s="175"/>
      <c r="PDC4" s="175"/>
      <c r="PDD4" s="175"/>
      <c r="PDE4" s="175"/>
      <c r="PDF4" s="175"/>
      <c r="PDG4" s="175"/>
      <c r="PDH4" s="175"/>
      <c r="PDI4" s="175"/>
      <c r="PDJ4" s="175"/>
      <c r="PDK4" s="175"/>
      <c r="PDL4" s="175"/>
      <c r="PDM4" s="175"/>
      <c r="PDN4" s="175"/>
      <c r="PDO4" s="175"/>
      <c r="PDP4" s="175"/>
      <c r="PDQ4" s="175"/>
      <c r="PDR4" s="175"/>
      <c r="PDS4" s="175"/>
      <c r="PDT4" s="175"/>
      <c r="PDU4" s="175"/>
      <c r="PDV4" s="175"/>
      <c r="PDW4" s="175"/>
      <c r="PDX4" s="175"/>
      <c r="PDY4" s="175"/>
      <c r="PDZ4" s="175"/>
      <c r="PEA4" s="175"/>
      <c r="PEB4" s="175"/>
      <c r="PEC4" s="175"/>
      <c r="PED4" s="175"/>
      <c r="PEE4" s="175"/>
      <c r="PEF4" s="175"/>
      <c r="PEG4" s="175"/>
      <c r="PEH4" s="175"/>
      <c r="PEI4" s="175"/>
      <c r="PEJ4" s="175"/>
      <c r="PEK4" s="175"/>
      <c r="PEL4" s="175"/>
      <c r="PEM4" s="175"/>
      <c r="PEN4" s="175"/>
      <c r="PEO4" s="175"/>
      <c r="PEP4" s="175"/>
      <c r="PEQ4" s="175"/>
      <c r="PER4" s="175"/>
      <c r="PES4" s="175"/>
      <c r="PET4" s="175"/>
      <c r="PEU4" s="175"/>
      <c r="PEV4" s="175"/>
      <c r="PEW4" s="175"/>
      <c r="PEX4" s="175"/>
      <c r="PEY4" s="175"/>
      <c r="PEZ4" s="175"/>
      <c r="PFA4" s="175"/>
      <c r="PFB4" s="175"/>
      <c r="PFC4" s="175"/>
      <c r="PFD4" s="175"/>
      <c r="PFE4" s="175"/>
      <c r="PFF4" s="175"/>
      <c r="PFG4" s="175"/>
      <c r="PFH4" s="175"/>
      <c r="PFI4" s="175"/>
      <c r="PFJ4" s="175"/>
      <c r="PFK4" s="175"/>
      <c r="PFL4" s="175"/>
      <c r="PFM4" s="175"/>
      <c r="PFN4" s="175"/>
      <c r="PFO4" s="175"/>
      <c r="PFP4" s="175"/>
      <c r="PFQ4" s="175"/>
      <c r="PFR4" s="175"/>
      <c r="PFS4" s="175"/>
      <c r="PFT4" s="175"/>
      <c r="PFU4" s="175"/>
      <c r="PFV4" s="175"/>
      <c r="PFW4" s="175"/>
      <c r="PFX4" s="175"/>
      <c r="PFY4" s="175"/>
      <c r="PFZ4" s="175"/>
      <c r="PGA4" s="175"/>
      <c r="PGB4" s="175"/>
      <c r="PGC4" s="175"/>
      <c r="PGD4" s="175"/>
      <c r="PGE4" s="175"/>
      <c r="PGF4" s="175"/>
      <c r="PGG4" s="175"/>
      <c r="PGH4" s="175"/>
      <c r="PGI4" s="175"/>
      <c r="PGJ4" s="175"/>
      <c r="PGK4" s="175"/>
      <c r="PGL4" s="175"/>
      <c r="PGM4" s="175"/>
      <c r="PGN4" s="175"/>
      <c r="PGO4" s="175"/>
      <c r="PGP4" s="175"/>
      <c r="PGQ4" s="175"/>
      <c r="PGR4" s="175"/>
      <c r="PGS4" s="175"/>
      <c r="PGT4" s="175"/>
      <c r="PGU4" s="175"/>
      <c r="PGV4" s="175"/>
      <c r="PGW4" s="175"/>
      <c r="PGX4" s="175"/>
      <c r="PGY4" s="175"/>
      <c r="PGZ4" s="175"/>
      <c r="PHA4" s="175"/>
      <c r="PHB4" s="175"/>
      <c r="PHC4" s="175"/>
      <c r="PHD4" s="175"/>
      <c r="PHE4" s="175"/>
      <c r="PHF4" s="175"/>
      <c r="PHG4" s="175"/>
      <c r="PHH4" s="175"/>
      <c r="PHI4" s="175"/>
      <c r="PHJ4" s="175"/>
      <c r="PHK4" s="175"/>
      <c r="PHL4" s="175"/>
      <c r="PHM4" s="175"/>
      <c r="PHN4" s="175"/>
      <c r="PHO4" s="175"/>
      <c r="PHP4" s="175"/>
      <c r="PHQ4" s="175"/>
      <c r="PHR4" s="175"/>
      <c r="PHS4" s="175"/>
      <c r="PHT4" s="175"/>
      <c r="PHU4" s="175"/>
      <c r="PHV4" s="175"/>
      <c r="PHW4" s="175"/>
      <c r="PHX4" s="175"/>
      <c r="PHY4" s="175"/>
      <c r="PHZ4" s="175"/>
      <c r="PIA4" s="175"/>
      <c r="PIB4" s="175"/>
      <c r="PIC4" s="175"/>
      <c r="PID4" s="175"/>
      <c r="PIE4" s="175"/>
      <c r="PIF4" s="175"/>
      <c r="PIG4" s="175"/>
      <c r="PIH4" s="175"/>
      <c r="PII4" s="175"/>
      <c r="PIJ4" s="175"/>
      <c r="PIK4" s="175"/>
      <c r="PIL4" s="175"/>
      <c r="PIM4" s="175"/>
      <c r="PIN4" s="175"/>
      <c r="PIO4" s="175"/>
      <c r="PIP4" s="175"/>
      <c r="PIQ4" s="175"/>
      <c r="PIR4" s="175"/>
      <c r="PIS4" s="175"/>
      <c r="PIT4" s="175"/>
      <c r="PIU4" s="175"/>
      <c r="PIV4" s="175"/>
      <c r="PIW4" s="175"/>
      <c r="PIX4" s="175"/>
      <c r="PIY4" s="175"/>
      <c r="PIZ4" s="175"/>
      <c r="PJA4" s="175"/>
      <c r="PJB4" s="175"/>
      <c r="PJC4" s="175"/>
      <c r="PJD4" s="175"/>
      <c r="PJE4" s="175"/>
      <c r="PJF4" s="175"/>
      <c r="PJG4" s="175"/>
      <c r="PJH4" s="175"/>
      <c r="PJI4" s="175"/>
      <c r="PJJ4" s="175"/>
      <c r="PJK4" s="175"/>
      <c r="PJL4" s="175"/>
      <c r="PJM4" s="175"/>
      <c r="PJN4" s="175"/>
      <c r="PJO4" s="175"/>
      <c r="PJP4" s="175"/>
      <c r="PJQ4" s="175"/>
      <c r="PJR4" s="175"/>
      <c r="PJS4" s="175"/>
      <c r="PJT4" s="175"/>
      <c r="PJU4" s="175"/>
      <c r="PJV4" s="175"/>
      <c r="PJW4" s="175"/>
      <c r="PJX4" s="175"/>
      <c r="PJY4" s="175"/>
      <c r="PJZ4" s="175"/>
      <c r="PKA4" s="175"/>
      <c r="PKB4" s="175"/>
      <c r="PKC4" s="175"/>
      <c r="PKD4" s="175"/>
      <c r="PKE4" s="175"/>
      <c r="PKF4" s="175"/>
      <c r="PKG4" s="175"/>
      <c r="PKH4" s="175"/>
      <c r="PKI4" s="175"/>
      <c r="PKJ4" s="175"/>
      <c r="PKK4" s="175"/>
      <c r="PKL4" s="175"/>
      <c r="PKM4" s="175"/>
      <c r="PKN4" s="175"/>
      <c r="PKO4" s="175"/>
      <c r="PKP4" s="175"/>
      <c r="PKQ4" s="175"/>
      <c r="PKR4" s="175"/>
      <c r="PKS4" s="175"/>
      <c r="PKT4" s="175"/>
      <c r="PKU4" s="175"/>
      <c r="PKV4" s="175"/>
      <c r="PKW4" s="175"/>
      <c r="PKX4" s="175"/>
      <c r="PKY4" s="175"/>
      <c r="PKZ4" s="175"/>
      <c r="PLA4" s="175"/>
      <c r="PLB4" s="175"/>
      <c r="PLC4" s="175"/>
      <c r="PLD4" s="175"/>
      <c r="PLE4" s="175"/>
      <c r="PLF4" s="175"/>
      <c r="PLG4" s="175"/>
      <c r="PLH4" s="175"/>
      <c r="PLI4" s="175"/>
      <c r="PLJ4" s="175"/>
      <c r="PLK4" s="175"/>
      <c r="PLL4" s="175"/>
      <c r="PLM4" s="175"/>
      <c r="PLN4" s="175"/>
      <c r="PLO4" s="175"/>
      <c r="PLP4" s="175"/>
      <c r="PLQ4" s="175"/>
      <c r="PLR4" s="175"/>
      <c r="PLS4" s="175"/>
      <c r="PLT4" s="175"/>
      <c r="PLU4" s="175"/>
      <c r="PLV4" s="175"/>
      <c r="PLW4" s="175"/>
      <c r="PLX4" s="175"/>
      <c r="PLY4" s="175"/>
      <c r="PLZ4" s="175"/>
      <c r="PMA4" s="175"/>
      <c r="PMB4" s="175"/>
      <c r="PMC4" s="175"/>
      <c r="PMD4" s="175"/>
      <c r="PME4" s="175"/>
      <c r="PMF4" s="175"/>
      <c r="PMG4" s="175"/>
      <c r="PMH4" s="175"/>
      <c r="PMI4" s="175"/>
      <c r="PMJ4" s="175"/>
      <c r="PMK4" s="175"/>
      <c r="PML4" s="175"/>
      <c r="PMM4" s="175"/>
      <c r="PMN4" s="175"/>
      <c r="PMO4" s="175"/>
      <c r="PMP4" s="175"/>
      <c r="PMQ4" s="175"/>
      <c r="PMR4" s="175"/>
      <c r="PMS4" s="175"/>
      <c r="PMT4" s="175"/>
      <c r="PMU4" s="175"/>
      <c r="PMV4" s="175"/>
      <c r="PMW4" s="175"/>
      <c r="PMX4" s="175"/>
      <c r="PMY4" s="175"/>
      <c r="PMZ4" s="175"/>
      <c r="PNA4" s="175"/>
      <c r="PNB4" s="175"/>
      <c r="PNC4" s="175"/>
      <c r="PND4" s="175"/>
      <c r="PNE4" s="175"/>
      <c r="PNF4" s="175"/>
      <c r="PNG4" s="175"/>
      <c r="PNH4" s="175"/>
      <c r="PNI4" s="175"/>
      <c r="PNJ4" s="175"/>
      <c r="PNK4" s="175"/>
      <c r="PNL4" s="175"/>
      <c r="PNM4" s="175"/>
      <c r="PNN4" s="175"/>
      <c r="PNO4" s="175"/>
      <c r="PNP4" s="175"/>
      <c r="PNQ4" s="175"/>
      <c r="PNR4" s="175"/>
      <c r="PNS4" s="175"/>
      <c r="PNT4" s="175"/>
      <c r="PNU4" s="175"/>
      <c r="PNV4" s="175"/>
      <c r="PNW4" s="175"/>
      <c r="PNX4" s="175"/>
      <c r="PNY4" s="175"/>
      <c r="PNZ4" s="175"/>
      <c r="POA4" s="175"/>
      <c r="POB4" s="175"/>
      <c r="POC4" s="175"/>
      <c r="POD4" s="175"/>
      <c r="POE4" s="175"/>
      <c r="POF4" s="175"/>
      <c r="POG4" s="175"/>
      <c r="POH4" s="175"/>
      <c r="POI4" s="175"/>
      <c r="POJ4" s="175"/>
      <c r="POK4" s="175"/>
      <c r="POL4" s="175"/>
      <c r="POM4" s="175"/>
      <c r="PON4" s="175"/>
      <c r="POO4" s="175"/>
      <c r="POP4" s="175"/>
      <c r="POQ4" s="175"/>
      <c r="POR4" s="175"/>
      <c r="POS4" s="175"/>
      <c r="POT4" s="175"/>
      <c r="POU4" s="175"/>
      <c r="POV4" s="175"/>
      <c r="POW4" s="175"/>
      <c r="POX4" s="175"/>
      <c r="POY4" s="175"/>
      <c r="POZ4" s="175"/>
      <c r="PPA4" s="175"/>
      <c r="PPB4" s="175"/>
      <c r="PPC4" s="175"/>
      <c r="PPD4" s="175"/>
      <c r="PPE4" s="175"/>
      <c r="PPF4" s="175"/>
      <c r="PPG4" s="175"/>
      <c r="PPH4" s="175"/>
      <c r="PPI4" s="175"/>
      <c r="PPJ4" s="175"/>
      <c r="PPK4" s="175"/>
      <c r="PPL4" s="175"/>
      <c r="PPM4" s="175"/>
      <c r="PPN4" s="175"/>
      <c r="PPO4" s="175"/>
      <c r="PPP4" s="175"/>
      <c r="PPQ4" s="175"/>
      <c r="PPR4" s="175"/>
      <c r="PPS4" s="175"/>
      <c r="PPT4" s="175"/>
      <c r="PPU4" s="175"/>
      <c r="PPV4" s="175"/>
      <c r="PPW4" s="175"/>
      <c r="PPX4" s="175"/>
      <c r="PPY4" s="175"/>
      <c r="PPZ4" s="175"/>
      <c r="PQA4" s="175"/>
      <c r="PQB4" s="175"/>
      <c r="PQC4" s="175"/>
      <c r="PQD4" s="175"/>
      <c r="PQE4" s="175"/>
      <c r="PQF4" s="175"/>
      <c r="PQG4" s="175"/>
      <c r="PQH4" s="175"/>
      <c r="PQI4" s="175"/>
      <c r="PQJ4" s="175"/>
      <c r="PQK4" s="175"/>
      <c r="PQL4" s="175"/>
      <c r="PQM4" s="175"/>
      <c r="PQN4" s="175"/>
      <c r="PQO4" s="175"/>
      <c r="PQP4" s="175"/>
      <c r="PQQ4" s="175"/>
      <c r="PQR4" s="175"/>
      <c r="PQS4" s="175"/>
      <c r="PQT4" s="175"/>
      <c r="PQU4" s="175"/>
      <c r="PQV4" s="175"/>
      <c r="PQW4" s="175"/>
      <c r="PQX4" s="175"/>
      <c r="PQY4" s="175"/>
      <c r="PQZ4" s="175"/>
      <c r="PRA4" s="175"/>
      <c r="PRB4" s="175"/>
      <c r="PRC4" s="175"/>
      <c r="PRD4" s="175"/>
      <c r="PRE4" s="175"/>
      <c r="PRF4" s="175"/>
      <c r="PRG4" s="175"/>
      <c r="PRH4" s="175"/>
      <c r="PRI4" s="175"/>
      <c r="PRJ4" s="175"/>
      <c r="PRK4" s="175"/>
      <c r="PRL4" s="175"/>
      <c r="PRM4" s="175"/>
      <c r="PRN4" s="175"/>
      <c r="PRO4" s="175"/>
      <c r="PRP4" s="175"/>
      <c r="PRQ4" s="175"/>
      <c r="PRR4" s="175"/>
      <c r="PRS4" s="175"/>
      <c r="PRT4" s="175"/>
      <c r="PRU4" s="175"/>
      <c r="PRV4" s="175"/>
      <c r="PRW4" s="175"/>
      <c r="PRX4" s="175"/>
      <c r="PRY4" s="175"/>
      <c r="PRZ4" s="175"/>
      <c r="PSA4" s="175"/>
      <c r="PSB4" s="175"/>
      <c r="PSC4" s="175"/>
      <c r="PSD4" s="175"/>
      <c r="PSE4" s="175"/>
      <c r="PSF4" s="175"/>
      <c r="PSG4" s="175"/>
      <c r="PSH4" s="175"/>
      <c r="PSI4" s="175"/>
      <c r="PSJ4" s="175"/>
      <c r="PSK4" s="175"/>
      <c r="PSL4" s="175"/>
      <c r="PSM4" s="175"/>
      <c r="PSN4" s="175"/>
      <c r="PSO4" s="175"/>
      <c r="PSP4" s="175"/>
      <c r="PSQ4" s="175"/>
      <c r="PSR4" s="175"/>
      <c r="PSS4" s="175"/>
      <c r="PST4" s="175"/>
      <c r="PSU4" s="175"/>
      <c r="PSV4" s="175"/>
      <c r="PSW4" s="175"/>
      <c r="PSX4" s="175"/>
      <c r="PSY4" s="175"/>
      <c r="PSZ4" s="175"/>
      <c r="PTA4" s="175"/>
      <c r="PTB4" s="175"/>
      <c r="PTC4" s="175"/>
      <c r="PTD4" s="175"/>
      <c r="PTE4" s="175"/>
      <c r="PTF4" s="175"/>
      <c r="PTG4" s="175"/>
      <c r="PTH4" s="175"/>
      <c r="PTI4" s="175"/>
      <c r="PTJ4" s="175"/>
      <c r="PTK4" s="175"/>
      <c r="PTL4" s="175"/>
      <c r="PTM4" s="175"/>
      <c r="PTN4" s="175"/>
      <c r="PTO4" s="175"/>
      <c r="PTP4" s="175"/>
      <c r="PTQ4" s="175"/>
      <c r="PTR4" s="175"/>
      <c r="PTS4" s="175"/>
      <c r="PTT4" s="175"/>
      <c r="PTU4" s="175"/>
      <c r="PTV4" s="175"/>
      <c r="PTW4" s="175"/>
      <c r="PTX4" s="175"/>
      <c r="PTY4" s="175"/>
      <c r="PTZ4" s="175"/>
      <c r="PUA4" s="175"/>
      <c r="PUB4" s="175"/>
      <c r="PUC4" s="175"/>
      <c r="PUD4" s="175"/>
      <c r="PUE4" s="175"/>
      <c r="PUF4" s="175"/>
      <c r="PUG4" s="175"/>
      <c r="PUH4" s="175"/>
      <c r="PUI4" s="175"/>
      <c r="PUJ4" s="175"/>
      <c r="PUK4" s="175"/>
      <c r="PUL4" s="175"/>
      <c r="PUM4" s="175"/>
      <c r="PUN4" s="175"/>
      <c r="PUO4" s="175"/>
      <c r="PUP4" s="175"/>
      <c r="PUQ4" s="175"/>
      <c r="PUR4" s="175"/>
      <c r="PUS4" s="175"/>
      <c r="PUT4" s="175"/>
      <c r="PUU4" s="175"/>
      <c r="PUV4" s="175"/>
      <c r="PUW4" s="175"/>
      <c r="PUX4" s="175"/>
      <c r="PUY4" s="175"/>
      <c r="PUZ4" s="175"/>
      <c r="PVA4" s="175"/>
      <c r="PVB4" s="175"/>
      <c r="PVC4" s="175"/>
      <c r="PVD4" s="175"/>
      <c r="PVE4" s="175"/>
      <c r="PVF4" s="175"/>
      <c r="PVG4" s="175"/>
      <c r="PVH4" s="175"/>
      <c r="PVI4" s="175"/>
      <c r="PVJ4" s="175"/>
      <c r="PVK4" s="175"/>
      <c r="PVL4" s="175"/>
      <c r="PVM4" s="175"/>
      <c r="PVN4" s="175"/>
      <c r="PVO4" s="175"/>
      <c r="PVP4" s="175"/>
      <c r="PVQ4" s="175"/>
      <c r="PVR4" s="175"/>
      <c r="PVS4" s="175"/>
      <c r="PVT4" s="175"/>
      <c r="PVU4" s="175"/>
      <c r="PVV4" s="175"/>
      <c r="PVW4" s="175"/>
      <c r="PVX4" s="175"/>
      <c r="PVY4" s="175"/>
      <c r="PVZ4" s="175"/>
      <c r="PWA4" s="175"/>
      <c r="PWB4" s="175"/>
      <c r="PWC4" s="175"/>
      <c r="PWD4" s="175"/>
      <c r="PWE4" s="175"/>
      <c r="PWF4" s="175"/>
      <c r="PWG4" s="175"/>
      <c r="PWH4" s="175"/>
      <c r="PWI4" s="175"/>
      <c r="PWJ4" s="175"/>
      <c r="PWK4" s="175"/>
      <c r="PWL4" s="175"/>
      <c r="PWM4" s="175"/>
      <c r="PWN4" s="175"/>
      <c r="PWO4" s="175"/>
      <c r="PWP4" s="175"/>
      <c r="PWQ4" s="175"/>
      <c r="PWR4" s="175"/>
      <c r="PWS4" s="175"/>
      <c r="PWT4" s="175"/>
      <c r="PWU4" s="175"/>
      <c r="PWV4" s="175"/>
      <c r="PWW4" s="175"/>
      <c r="PWX4" s="175"/>
      <c r="PWY4" s="175"/>
      <c r="PWZ4" s="175"/>
      <c r="PXA4" s="175"/>
      <c r="PXB4" s="175"/>
      <c r="PXC4" s="175"/>
      <c r="PXD4" s="175"/>
      <c r="PXE4" s="175"/>
      <c r="PXF4" s="175"/>
      <c r="PXG4" s="175"/>
      <c r="PXH4" s="175"/>
      <c r="PXI4" s="175"/>
      <c r="PXJ4" s="175"/>
      <c r="PXK4" s="175"/>
      <c r="PXL4" s="175"/>
      <c r="PXM4" s="175"/>
      <c r="PXN4" s="175"/>
      <c r="PXO4" s="175"/>
      <c r="PXP4" s="175"/>
      <c r="PXQ4" s="175"/>
      <c r="PXR4" s="175"/>
      <c r="PXS4" s="175"/>
      <c r="PXT4" s="175"/>
      <c r="PXU4" s="175"/>
      <c r="PXV4" s="175"/>
      <c r="PXW4" s="175"/>
      <c r="PXX4" s="175"/>
      <c r="PXY4" s="175"/>
      <c r="PXZ4" s="175"/>
      <c r="PYA4" s="175"/>
      <c r="PYB4" s="175"/>
      <c r="PYC4" s="175"/>
      <c r="PYD4" s="175"/>
      <c r="PYE4" s="175"/>
      <c r="PYF4" s="175"/>
      <c r="PYG4" s="175"/>
      <c r="PYH4" s="175"/>
      <c r="PYI4" s="175"/>
      <c r="PYJ4" s="175"/>
      <c r="PYK4" s="175"/>
      <c r="PYL4" s="175"/>
      <c r="PYM4" s="175"/>
      <c r="PYN4" s="175"/>
      <c r="PYO4" s="175"/>
      <c r="PYP4" s="175"/>
      <c r="PYQ4" s="175"/>
      <c r="PYR4" s="175"/>
      <c r="PYS4" s="175"/>
      <c r="PYT4" s="175"/>
      <c r="PYU4" s="175"/>
      <c r="PYV4" s="175"/>
      <c r="PYW4" s="175"/>
      <c r="PYX4" s="175"/>
      <c r="PYY4" s="175"/>
      <c r="PYZ4" s="175"/>
      <c r="PZA4" s="175"/>
      <c r="PZB4" s="175"/>
      <c r="PZC4" s="175"/>
      <c r="PZD4" s="175"/>
      <c r="PZE4" s="175"/>
      <c r="PZF4" s="175"/>
      <c r="PZG4" s="175"/>
      <c r="PZH4" s="175"/>
      <c r="PZI4" s="175"/>
      <c r="PZJ4" s="175"/>
      <c r="PZK4" s="175"/>
      <c r="PZL4" s="175"/>
      <c r="PZM4" s="175"/>
      <c r="PZN4" s="175"/>
      <c r="PZO4" s="175"/>
      <c r="PZP4" s="175"/>
      <c r="PZQ4" s="175"/>
      <c r="PZR4" s="175"/>
      <c r="PZS4" s="175"/>
      <c r="PZT4" s="175"/>
      <c r="PZU4" s="175"/>
      <c r="PZV4" s="175"/>
      <c r="PZW4" s="175"/>
      <c r="PZX4" s="175"/>
      <c r="PZY4" s="175"/>
      <c r="PZZ4" s="175"/>
      <c r="QAA4" s="175"/>
      <c r="QAB4" s="175"/>
      <c r="QAC4" s="175"/>
      <c r="QAD4" s="175"/>
      <c r="QAE4" s="175"/>
      <c r="QAF4" s="175"/>
      <c r="QAG4" s="175"/>
      <c r="QAH4" s="175"/>
      <c r="QAI4" s="175"/>
      <c r="QAJ4" s="175"/>
      <c r="QAK4" s="175"/>
      <c r="QAL4" s="175"/>
      <c r="QAM4" s="175"/>
      <c r="QAN4" s="175"/>
      <c r="QAO4" s="175"/>
      <c r="QAP4" s="175"/>
      <c r="QAQ4" s="175"/>
      <c r="QAR4" s="175"/>
      <c r="QAS4" s="175"/>
      <c r="QAT4" s="175"/>
      <c r="QAU4" s="175"/>
      <c r="QAV4" s="175"/>
      <c r="QAW4" s="175"/>
      <c r="QAX4" s="175"/>
      <c r="QAY4" s="175"/>
      <c r="QAZ4" s="175"/>
      <c r="QBA4" s="175"/>
      <c r="QBB4" s="175"/>
      <c r="QBC4" s="175"/>
      <c r="QBD4" s="175"/>
      <c r="QBE4" s="175"/>
      <c r="QBF4" s="175"/>
      <c r="QBG4" s="175"/>
      <c r="QBH4" s="175"/>
      <c r="QBI4" s="175"/>
      <c r="QBJ4" s="175"/>
      <c r="QBK4" s="175"/>
      <c r="QBL4" s="175"/>
      <c r="QBM4" s="175"/>
      <c r="QBN4" s="175"/>
      <c r="QBO4" s="175"/>
      <c r="QBP4" s="175"/>
      <c r="QBQ4" s="175"/>
      <c r="QBR4" s="175"/>
      <c r="QBS4" s="175"/>
      <c r="QBT4" s="175"/>
      <c r="QBU4" s="175"/>
      <c r="QBV4" s="175"/>
      <c r="QBW4" s="175"/>
      <c r="QBX4" s="175"/>
      <c r="QBY4" s="175"/>
      <c r="QBZ4" s="175"/>
      <c r="QCA4" s="175"/>
      <c r="QCB4" s="175"/>
      <c r="QCC4" s="175"/>
      <c r="QCD4" s="175"/>
      <c r="QCE4" s="175"/>
      <c r="QCF4" s="175"/>
      <c r="QCG4" s="175"/>
      <c r="QCH4" s="175"/>
      <c r="QCI4" s="175"/>
      <c r="QCJ4" s="175"/>
      <c r="QCK4" s="175"/>
      <c r="QCL4" s="175"/>
      <c r="QCM4" s="175"/>
      <c r="QCN4" s="175"/>
      <c r="QCO4" s="175"/>
      <c r="QCP4" s="175"/>
      <c r="QCQ4" s="175"/>
      <c r="QCR4" s="175"/>
      <c r="QCS4" s="175"/>
      <c r="QCT4" s="175"/>
      <c r="QCU4" s="175"/>
      <c r="QCV4" s="175"/>
      <c r="QCW4" s="175"/>
      <c r="QCX4" s="175"/>
      <c r="QCY4" s="175"/>
      <c r="QCZ4" s="175"/>
      <c r="QDA4" s="175"/>
      <c r="QDB4" s="175"/>
      <c r="QDC4" s="175"/>
      <c r="QDD4" s="175"/>
      <c r="QDE4" s="175"/>
      <c r="QDF4" s="175"/>
      <c r="QDG4" s="175"/>
      <c r="QDH4" s="175"/>
      <c r="QDI4" s="175"/>
      <c r="QDJ4" s="175"/>
      <c r="QDK4" s="175"/>
      <c r="QDL4" s="175"/>
      <c r="QDM4" s="175"/>
      <c r="QDN4" s="175"/>
      <c r="QDO4" s="175"/>
      <c r="QDP4" s="175"/>
      <c r="QDQ4" s="175"/>
      <c r="QDR4" s="175"/>
      <c r="QDS4" s="175"/>
      <c r="QDT4" s="175"/>
      <c r="QDU4" s="175"/>
      <c r="QDV4" s="175"/>
      <c r="QDW4" s="175"/>
      <c r="QDX4" s="175"/>
      <c r="QDY4" s="175"/>
      <c r="QDZ4" s="175"/>
      <c r="QEA4" s="175"/>
      <c r="QEB4" s="175"/>
      <c r="QEC4" s="175"/>
      <c r="QED4" s="175"/>
      <c r="QEE4" s="175"/>
      <c r="QEF4" s="175"/>
      <c r="QEG4" s="175"/>
      <c r="QEH4" s="175"/>
      <c r="QEI4" s="175"/>
      <c r="QEJ4" s="175"/>
      <c r="QEK4" s="175"/>
      <c r="QEL4" s="175"/>
      <c r="QEM4" s="175"/>
      <c r="QEN4" s="175"/>
      <c r="QEO4" s="175"/>
      <c r="QEP4" s="175"/>
      <c r="QEQ4" s="175"/>
      <c r="QER4" s="175"/>
      <c r="QES4" s="175"/>
      <c r="QET4" s="175"/>
      <c r="QEU4" s="175"/>
      <c r="QEV4" s="175"/>
      <c r="QEW4" s="175"/>
      <c r="QEX4" s="175"/>
      <c r="QEY4" s="175"/>
      <c r="QEZ4" s="175"/>
      <c r="QFA4" s="175"/>
      <c r="QFB4" s="175"/>
      <c r="QFC4" s="175"/>
      <c r="QFD4" s="175"/>
      <c r="QFE4" s="175"/>
      <c r="QFF4" s="175"/>
      <c r="QFG4" s="175"/>
      <c r="QFH4" s="175"/>
      <c r="QFI4" s="175"/>
      <c r="QFJ4" s="175"/>
      <c r="QFK4" s="175"/>
      <c r="QFL4" s="175"/>
      <c r="QFM4" s="175"/>
      <c r="QFN4" s="175"/>
      <c r="QFO4" s="175"/>
      <c r="QFP4" s="175"/>
      <c r="QFQ4" s="175"/>
      <c r="QFR4" s="175"/>
      <c r="QFS4" s="175"/>
      <c r="QFT4" s="175"/>
      <c r="QFU4" s="175"/>
      <c r="QFV4" s="175"/>
      <c r="QFW4" s="175"/>
      <c r="QFX4" s="175"/>
      <c r="QFY4" s="175"/>
      <c r="QFZ4" s="175"/>
      <c r="QGA4" s="175"/>
      <c r="QGB4" s="175"/>
      <c r="QGC4" s="175"/>
      <c r="QGD4" s="175"/>
      <c r="QGE4" s="175"/>
      <c r="QGF4" s="175"/>
      <c r="QGG4" s="175"/>
      <c r="QGH4" s="175"/>
      <c r="QGI4" s="175"/>
      <c r="QGJ4" s="175"/>
      <c r="QGK4" s="175"/>
      <c r="QGL4" s="175"/>
      <c r="QGM4" s="175"/>
      <c r="QGN4" s="175"/>
      <c r="QGO4" s="175"/>
      <c r="QGP4" s="175"/>
      <c r="QGQ4" s="175"/>
      <c r="QGR4" s="175"/>
      <c r="QGS4" s="175"/>
      <c r="QGT4" s="175"/>
      <c r="QGU4" s="175"/>
      <c r="QGV4" s="175"/>
      <c r="QGW4" s="175"/>
      <c r="QGX4" s="175"/>
      <c r="QGY4" s="175"/>
      <c r="QGZ4" s="175"/>
      <c r="QHA4" s="175"/>
      <c r="QHB4" s="175"/>
      <c r="QHC4" s="175"/>
      <c r="QHD4" s="175"/>
      <c r="QHE4" s="175"/>
      <c r="QHF4" s="175"/>
      <c r="QHG4" s="175"/>
      <c r="QHH4" s="175"/>
      <c r="QHI4" s="175"/>
      <c r="QHJ4" s="175"/>
      <c r="QHK4" s="175"/>
      <c r="QHL4" s="175"/>
      <c r="QHM4" s="175"/>
      <c r="QHN4" s="175"/>
      <c r="QHO4" s="175"/>
      <c r="QHP4" s="175"/>
      <c r="QHQ4" s="175"/>
      <c r="QHR4" s="175"/>
      <c r="QHS4" s="175"/>
      <c r="QHT4" s="175"/>
      <c r="QHU4" s="175"/>
      <c r="QHV4" s="175"/>
      <c r="QHW4" s="175"/>
      <c r="QHX4" s="175"/>
      <c r="QHY4" s="175"/>
      <c r="QHZ4" s="175"/>
      <c r="QIA4" s="175"/>
      <c r="QIB4" s="175"/>
      <c r="QIC4" s="175"/>
      <c r="QID4" s="175"/>
      <c r="QIE4" s="175"/>
      <c r="QIF4" s="175"/>
      <c r="QIG4" s="175"/>
      <c r="QIH4" s="175"/>
      <c r="QII4" s="175"/>
      <c r="QIJ4" s="175"/>
      <c r="QIK4" s="175"/>
      <c r="QIL4" s="175"/>
      <c r="QIM4" s="175"/>
      <c r="QIN4" s="175"/>
      <c r="QIO4" s="175"/>
      <c r="QIP4" s="175"/>
      <c r="QIQ4" s="175"/>
      <c r="QIR4" s="175"/>
      <c r="QIS4" s="175"/>
      <c r="QIT4" s="175"/>
      <c r="QIU4" s="175"/>
      <c r="QIV4" s="175"/>
      <c r="QIW4" s="175"/>
      <c r="QIX4" s="175"/>
      <c r="QIY4" s="175"/>
      <c r="QIZ4" s="175"/>
      <c r="QJA4" s="175"/>
      <c r="QJB4" s="175"/>
      <c r="QJC4" s="175"/>
      <c r="QJD4" s="175"/>
      <c r="QJE4" s="175"/>
      <c r="QJF4" s="175"/>
      <c r="QJG4" s="175"/>
      <c r="QJH4" s="175"/>
      <c r="QJI4" s="175"/>
      <c r="QJJ4" s="175"/>
      <c r="QJK4" s="175"/>
      <c r="QJL4" s="175"/>
      <c r="QJM4" s="175"/>
      <c r="QJN4" s="175"/>
      <c r="QJO4" s="175"/>
      <c r="QJP4" s="175"/>
      <c r="QJQ4" s="175"/>
      <c r="QJR4" s="175"/>
      <c r="QJS4" s="175"/>
      <c r="QJT4" s="175"/>
      <c r="QJU4" s="175"/>
      <c r="QJV4" s="175"/>
      <c r="QJW4" s="175"/>
      <c r="QJX4" s="175"/>
      <c r="QJY4" s="175"/>
      <c r="QJZ4" s="175"/>
      <c r="QKA4" s="175"/>
      <c r="QKB4" s="175"/>
      <c r="QKC4" s="175"/>
      <c r="QKD4" s="175"/>
      <c r="QKE4" s="175"/>
      <c r="QKF4" s="175"/>
      <c r="QKG4" s="175"/>
      <c r="QKH4" s="175"/>
      <c r="QKI4" s="175"/>
      <c r="QKJ4" s="175"/>
      <c r="QKK4" s="175"/>
      <c r="QKL4" s="175"/>
      <c r="QKM4" s="175"/>
      <c r="QKN4" s="175"/>
      <c r="QKO4" s="175"/>
      <c r="QKP4" s="175"/>
      <c r="QKQ4" s="175"/>
      <c r="QKR4" s="175"/>
      <c r="QKS4" s="175"/>
      <c r="QKT4" s="175"/>
      <c r="QKU4" s="175"/>
      <c r="QKV4" s="175"/>
      <c r="QKW4" s="175"/>
      <c r="QKX4" s="175"/>
      <c r="QKY4" s="175"/>
      <c r="QKZ4" s="175"/>
      <c r="QLA4" s="175"/>
      <c r="QLB4" s="175"/>
      <c r="QLC4" s="175"/>
      <c r="QLD4" s="175"/>
      <c r="QLE4" s="175"/>
      <c r="QLF4" s="175"/>
      <c r="QLG4" s="175"/>
      <c r="QLH4" s="175"/>
      <c r="QLI4" s="175"/>
      <c r="QLJ4" s="175"/>
      <c r="QLK4" s="175"/>
      <c r="QLL4" s="175"/>
      <c r="QLM4" s="175"/>
      <c r="QLN4" s="175"/>
      <c r="QLO4" s="175"/>
      <c r="QLP4" s="175"/>
      <c r="QLQ4" s="175"/>
      <c r="QLR4" s="175"/>
      <c r="QLS4" s="175"/>
      <c r="QLT4" s="175"/>
      <c r="QLU4" s="175"/>
      <c r="QLV4" s="175"/>
      <c r="QLW4" s="175"/>
      <c r="QLX4" s="175"/>
      <c r="QLY4" s="175"/>
      <c r="QLZ4" s="175"/>
      <c r="QMA4" s="175"/>
      <c r="QMB4" s="175"/>
      <c r="QMC4" s="175"/>
      <c r="QMD4" s="175"/>
      <c r="QME4" s="175"/>
      <c r="QMF4" s="175"/>
      <c r="QMG4" s="175"/>
      <c r="QMH4" s="175"/>
      <c r="QMI4" s="175"/>
      <c r="QMJ4" s="175"/>
      <c r="QMK4" s="175"/>
      <c r="QML4" s="175"/>
      <c r="QMM4" s="175"/>
      <c r="QMN4" s="175"/>
      <c r="QMO4" s="175"/>
      <c r="QMP4" s="175"/>
      <c r="QMQ4" s="175"/>
      <c r="QMR4" s="175"/>
      <c r="QMS4" s="175"/>
      <c r="QMT4" s="175"/>
      <c r="QMU4" s="175"/>
      <c r="QMV4" s="175"/>
      <c r="QMW4" s="175"/>
      <c r="QMX4" s="175"/>
      <c r="QMY4" s="175"/>
      <c r="QMZ4" s="175"/>
      <c r="QNA4" s="175"/>
      <c r="QNB4" s="175"/>
      <c r="QNC4" s="175"/>
      <c r="QND4" s="175"/>
      <c r="QNE4" s="175"/>
      <c r="QNF4" s="175"/>
      <c r="QNG4" s="175"/>
      <c r="QNH4" s="175"/>
      <c r="QNI4" s="175"/>
      <c r="QNJ4" s="175"/>
      <c r="QNK4" s="175"/>
      <c r="QNL4" s="175"/>
      <c r="QNM4" s="175"/>
      <c r="QNN4" s="175"/>
      <c r="QNO4" s="175"/>
      <c r="QNP4" s="175"/>
      <c r="QNQ4" s="175"/>
      <c r="QNR4" s="175"/>
      <c r="QNS4" s="175"/>
      <c r="QNT4" s="175"/>
      <c r="QNU4" s="175"/>
      <c r="QNV4" s="175"/>
      <c r="QNW4" s="175"/>
      <c r="QNX4" s="175"/>
      <c r="QNY4" s="175"/>
      <c r="QNZ4" s="175"/>
      <c r="QOA4" s="175"/>
      <c r="QOB4" s="175"/>
      <c r="QOC4" s="175"/>
      <c r="QOD4" s="175"/>
      <c r="QOE4" s="175"/>
      <c r="QOF4" s="175"/>
      <c r="QOG4" s="175"/>
      <c r="QOH4" s="175"/>
      <c r="QOI4" s="175"/>
      <c r="QOJ4" s="175"/>
      <c r="QOK4" s="175"/>
      <c r="QOL4" s="175"/>
      <c r="QOM4" s="175"/>
      <c r="QON4" s="175"/>
      <c r="QOO4" s="175"/>
      <c r="QOP4" s="175"/>
      <c r="QOQ4" s="175"/>
      <c r="QOR4" s="175"/>
      <c r="QOS4" s="175"/>
      <c r="QOT4" s="175"/>
      <c r="QOU4" s="175"/>
      <c r="QOV4" s="175"/>
      <c r="QOW4" s="175"/>
      <c r="QOX4" s="175"/>
      <c r="QOY4" s="175"/>
      <c r="QOZ4" s="175"/>
      <c r="QPA4" s="175"/>
      <c r="QPB4" s="175"/>
      <c r="QPC4" s="175"/>
      <c r="QPD4" s="175"/>
      <c r="QPE4" s="175"/>
      <c r="QPF4" s="175"/>
      <c r="QPG4" s="175"/>
      <c r="QPH4" s="175"/>
      <c r="QPI4" s="175"/>
      <c r="QPJ4" s="175"/>
      <c r="QPK4" s="175"/>
      <c r="QPL4" s="175"/>
      <c r="QPM4" s="175"/>
      <c r="QPN4" s="175"/>
      <c r="QPO4" s="175"/>
      <c r="QPP4" s="175"/>
      <c r="QPQ4" s="175"/>
      <c r="QPR4" s="175"/>
      <c r="QPS4" s="175"/>
      <c r="QPT4" s="175"/>
      <c r="QPU4" s="175"/>
      <c r="QPV4" s="175"/>
      <c r="QPW4" s="175"/>
      <c r="QPX4" s="175"/>
      <c r="QPY4" s="175"/>
      <c r="QPZ4" s="175"/>
      <c r="QQA4" s="175"/>
      <c r="QQB4" s="175"/>
      <c r="QQC4" s="175"/>
      <c r="QQD4" s="175"/>
      <c r="QQE4" s="175"/>
      <c r="QQF4" s="175"/>
      <c r="QQG4" s="175"/>
      <c r="QQH4" s="175"/>
      <c r="QQI4" s="175"/>
      <c r="QQJ4" s="175"/>
      <c r="QQK4" s="175"/>
      <c r="QQL4" s="175"/>
      <c r="QQM4" s="175"/>
      <c r="QQN4" s="175"/>
      <c r="QQO4" s="175"/>
      <c r="QQP4" s="175"/>
      <c r="QQQ4" s="175"/>
      <c r="QQR4" s="175"/>
      <c r="QQS4" s="175"/>
      <c r="QQT4" s="175"/>
      <c r="QQU4" s="175"/>
      <c r="QQV4" s="175"/>
      <c r="QQW4" s="175"/>
      <c r="QQX4" s="175"/>
      <c r="QQY4" s="175"/>
      <c r="QQZ4" s="175"/>
      <c r="QRA4" s="175"/>
      <c r="QRB4" s="175"/>
      <c r="QRC4" s="175"/>
      <c r="QRD4" s="175"/>
      <c r="QRE4" s="175"/>
      <c r="QRF4" s="175"/>
      <c r="QRG4" s="175"/>
      <c r="QRH4" s="175"/>
      <c r="QRI4" s="175"/>
      <c r="QRJ4" s="175"/>
      <c r="QRK4" s="175"/>
      <c r="QRL4" s="175"/>
      <c r="QRM4" s="175"/>
      <c r="QRN4" s="175"/>
      <c r="QRO4" s="175"/>
      <c r="QRP4" s="175"/>
      <c r="QRQ4" s="175"/>
      <c r="QRR4" s="175"/>
      <c r="QRS4" s="175"/>
      <c r="QRT4" s="175"/>
      <c r="QRU4" s="175"/>
      <c r="QRV4" s="175"/>
      <c r="QRW4" s="175"/>
      <c r="QRX4" s="175"/>
      <c r="QRY4" s="175"/>
      <c r="QRZ4" s="175"/>
      <c r="QSA4" s="175"/>
      <c r="QSB4" s="175"/>
      <c r="QSC4" s="175"/>
      <c r="QSD4" s="175"/>
      <c r="QSE4" s="175"/>
      <c r="QSF4" s="175"/>
      <c r="QSG4" s="175"/>
      <c r="QSH4" s="175"/>
      <c r="QSI4" s="175"/>
      <c r="QSJ4" s="175"/>
      <c r="QSK4" s="175"/>
      <c r="QSL4" s="175"/>
      <c r="QSM4" s="175"/>
      <c r="QSN4" s="175"/>
      <c r="QSO4" s="175"/>
      <c r="QSP4" s="175"/>
      <c r="QSQ4" s="175"/>
      <c r="QSR4" s="175"/>
      <c r="QSS4" s="175"/>
      <c r="QST4" s="175"/>
      <c r="QSU4" s="175"/>
      <c r="QSV4" s="175"/>
      <c r="QSW4" s="175"/>
      <c r="QSX4" s="175"/>
      <c r="QSY4" s="175"/>
      <c r="QSZ4" s="175"/>
      <c r="QTA4" s="175"/>
      <c r="QTB4" s="175"/>
      <c r="QTC4" s="175"/>
      <c r="QTD4" s="175"/>
      <c r="QTE4" s="175"/>
      <c r="QTF4" s="175"/>
      <c r="QTG4" s="175"/>
      <c r="QTH4" s="175"/>
      <c r="QTI4" s="175"/>
      <c r="QTJ4" s="175"/>
      <c r="QTK4" s="175"/>
      <c r="QTL4" s="175"/>
      <c r="QTM4" s="175"/>
      <c r="QTN4" s="175"/>
      <c r="QTO4" s="175"/>
      <c r="QTP4" s="175"/>
      <c r="QTQ4" s="175"/>
      <c r="QTR4" s="175"/>
      <c r="QTS4" s="175"/>
      <c r="QTT4" s="175"/>
      <c r="QTU4" s="175"/>
      <c r="QTV4" s="175"/>
      <c r="QTW4" s="175"/>
      <c r="QTX4" s="175"/>
      <c r="QTY4" s="175"/>
      <c r="QTZ4" s="175"/>
      <c r="QUA4" s="175"/>
      <c r="QUB4" s="175"/>
      <c r="QUC4" s="175"/>
      <c r="QUD4" s="175"/>
      <c r="QUE4" s="175"/>
      <c r="QUF4" s="175"/>
      <c r="QUG4" s="175"/>
      <c r="QUH4" s="175"/>
      <c r="QUI4" s="175"/>
      <c r="QUJ4" s="175"/>
      <c r="QUK4" s="175"/>
      <c r="QUL4" s="175"/>
      <c r="QUM4" s="175"/>
      <c r="QUN4" s="175"/>
      <c r="QUO4" s="175"/>
      <c r="QUP4" s="175"/>
      <c r="QUQ4" s="175"/>
      <c r="QUR4" s="175"/>
      <c r="QUS4" s="175"/>
      <c r="QUT4" s="175"/>
      <c r="QUU4" s="175"/>
      <c r="QUV4" s="175"/>
      <c r="QUW4" s="175"/>
      <c r="QUX4" s="175"/>
      <c r="QUY4" s="175"/>
      <c r="QUZ4" s="175"/>
      <c r="QVA4" s="175"/>
      <c r="QVB4" s="175"/>
      <c r="QVC4" s="175"/>
      <c r="QVD4" s="175"/>
      <c r="QVE4" s="175"/>
      <c r="QVF4" s="175"/>
      <c r="QVG4" s="175"/>
      <c r="QVH4" s="175"/>
      <c r="QVI4" s="175"/>
      <c r="QVJ4" s="175"/>
      <c r="QVK4" s="175"/>
      <c r="QVL4" s="175"/>
      <c r="QVM4" s="175"/>
      <c r="QVN4" s="175"/>
      <c r="QVO4" s="175"/>
      <c r="QVP4" s="175"/>
      <c r="QVQ4" s="175"/>
      <c r="QVR4" s="175"/>
      <c r="QVS4" s="175"/>
      <c r="QVT4" s="175"/>
      <c r="QVU4" s="175"/>
      <c r="QVV4" s="175"/>
      <c r="QVW4" s="175"/>
      <c r="QVX4" s="175"/>
      <c r="QVY4" s="175"/>
      <c r="QVZ4" s="175"/>
      <c r="QWA4" s="175"/>
      <c r="QWB4" s="175"/>
      <c r="QWC4" s="175"/>
      <c r="QWD4" s="175"/>
      <c r="QWE4" s="175"/>
      <c r="QWF4" s="175"/>
      <c r="QWG4" s="175"/>
      <c r="QWH4" s="175"/>
      <c r="QWI4" s="175"/>
      <c r="QWJ4" s="175"/>
      <c r="QWK4" s="175"/>
      <c r="QWL4" s="175"/>
      <c r="QWM4" s="175"/>
      <c r="QWN4" s="175"/>
      <c r="QWO4" s="175"/>
      <c r="QWP4" s="175"/>
      <c r="QWQ4" s="175"/>
      <c r="QWR4" s="175"/>
      <c r="QWS4" s="175"/>
      <c r="QWT4" s="175"/>
      <c r="QWU4" s="175"/>
      <c r="QWV4" s="175"/>
      <c r="QWW4" s="175"/>
      <c r="QWX4" s="175"/>
      <c r="QWY4" s="175"/>
      <c r="QWZ4" s="175"/>
      <c r="QXA4" s="175"/>
      <c r="QXB4" s="175"/>
      <c r="QXC4" s="175"/>
      <c r="QXD4" s="175"/>
      <c r="QXE4" s="175"/>
      <c r="QXF4" s="175"/>
      <c r="QXG4" s="175"/>
      <c r="QXH4" s="175"/>
      <c r="QXI4" s="175"/>
      <c r="QXJ4" s="175"/>
      <c r="QXK4" s="175"/>
      <c r="QXL4" s="175"/>
      <c r="QXM4" s="175"/>
      <c r="QXN4" s="175"/>
      <c r="QXO4" s="175"/>
      <c r="QXP4" s="175"/>
      <c r="QXQ4" s="175"/>
      <c r="QXR4" s="175"/>
      <c r="QXS4" s="175"/>
      <c r="QXT4" s="175"/>
      <c r="QXU4" s="175"/>
      <c r="QXV4" s="175"/>
      <c r="QXW4" s="175"/>
      <c r="QXX4" s="175"/>
      <c r="QXY4" s="175"/>
      <c r="QXZ4" s="175"/>
      <c r="QYA4" s="175"/>
      <c r="QYB4" s="175"/>
      <c r="QYC4" s="175"/>
      <c r="QYD4" s="175"/>
      <c r="QYE4" s="175"/>
      <c r="QYF4" s="175"/>
      <c r="QYG4" s="175"/>
      <c r="QYH4" s="175"/>
      <c r="QYI4" s="175"/>
      <c r="QYJ4" s="175"/>
      <c r="QYK4" s="175"/>
      <c r="QYL4" s="175"/>
      <c r="QYM4" s="175"/>
      <c r="QYN4" s="175"/>
      <c r="QYO4" s="175"/>
      <c r="QYP4" s="175"/>
      <c r="QYQ4" s="175"/>
      <c r="QYR4" s="175"/>
      <c r="QYS4" s="175"/>
      <c r="QYT4" s="175"/>
      <c r="QYU4" s="175"/>
      <c r="QYV4" s="175"/>
      <c r="QYW4" s="175"/>
      <c r="QYX4" s="175"/>
      <c r="QYY4" s="175"/>
      <c r="QYZ4" s="175"/>
      <c r="QZA4" s="175"/>
      <c r="QZB4" s="175"/>
      <c r="QZC4" s="175"/>
      <c r="QZD4" s="175"/>
      <c r="QZE4" s="175"/>
      <c r="QZF4" s="175"/>
      <c r="QZG4" s="175"/>
      <c r="QZH4" s="175"/>
      <c r="QZI4" s="175"/>
      <c r="QZJ4" s="175"/>
      <c r="QZK4" s="175"/>
      <c r="QZL4" s="175"/>
      <c r="QZM4" s="175"/>
      <c r="QZN4" s="175"/>
      <c r="QZO4" s="175"/>
      <c r="QZP4" s="175"/>
      <c r="QZQ4" s="175"/>
      <c r="QZR4" s="175"/>
      <c r="QZS4" s="175"/>
      <c r="QZT4" s="175"/>
      <c r="QZU4" s="175"/>
      <c r="QZV4" s="175"/>
      <c r="QZW4" s="175"/>
      <c r="QZX4" s="175"/>
      <c r="QZY4" s="175"/>
      <c r="QZZ4" s="175"/>
      <c r="RAA4" s="175"/>
      <c r="RAB4" s="175"/>
      <c r="RAC4" s="175"/>
      <c r="RAD4" s="175"/>
      <c r="RAE4" s="175"/>
      <c r="RAF4" s="175"/>
      <c r="RAG4" s="175"/>
      <c r="RAH4" s="175"/>
      <c r="RAI4" s="175"/>
      <c r="RAJ4" s="175"/>
      <c r="RAK4" s="175"/>
      <c r="RAL4" s="175"/>
      <c r="RAM4" s="175"/>
      <c r="RAN4" s="175"/>
      <c r="RAO4" s="175"/>
      <c r="RAP4" s="175"/>
      <c r="RAQ4" s="175"/>
      <c r="RAR4" s="175"/>
      <c r="RAS4" s="175"/>
      <c r="RAT4" s="175"/>
      <c r="RAU4" s="175"/>
      <c r="RAV4" s="175"/>
      <c r="RAW4" s="175"/>
      <c r="RAX4" s="175"/>
      <c r="RAY4" s="175"/>
      <c r="RAZ4" s="175"/>
      <c r="RBA4" s="175"/>
      <c r="RBB4" s="175"/>
      <c r="RBC4" s="175"/>
      <c r="RBD4" s="175"/>
      <c r="RBE4" s="175"/>
      <c r="RBF4" s="175"/>
      <c r="RBG4" s="175"/>
      <c r="RBH4" s="175"/>
      <c r="RBI4" s="175"/>
      <c r="RBJ4" s="175"/>
      <c r="RBK4" s="175"/>
      <c r="RBL4" s="175"/>
      <c r="RBM4" s="175"/>
      <c r="RBN4" s="175"/>
      <c r="RBO4" s="175"/>
      <c r="RBP4" s="175"/>
      <c r="RBQ4" s="175"/>
      <c r="RBR4" s="175"/>
      <c r="RBS4" s="175"/>
      <c r="RBT4" s="175"/>
      <c r="RBU4" s="175"/>
      <c r="RBV4" s="175"/>
      <c r="RBW4" s="175"/>
      <c r="RBX4" s="175"/>
      <c r="RBY4" s="175"/>
      <c r="RBZ4" s="175"/>
      <c r="RCA4" s="175"/>
      <c r="RCB4" s="175"/>
      <c r="RCC4" s="175"/>
      <c r="RCD4" s="175"/>
      <c r="RCE4" s="175"/>
      <c r="RCF4" s="175"/>
      <c r="RCG4" s="175"/>
      <c r="RCH4" s="175"/>
      <c r="RCI4" s="175"/>
      <c r="RCJ4" s="175"/>
      <c r="RCK4" s="175"/>
      <c r="RCL4" s="175"/>
      <c r="RCM4" s="175"/>
      <c r="RCN4" s="175"/>
      <c r="RCO4" s="175"/>
      <c r="RCP4" s="175"/>
      <c r="RCQ4" s="175"/>
      <c r="RCR4" s="175"/>
      <c r="RCS4" s="175"/>
      <c r="RCT4" s="175"/>
      <c r="RCU4" s="175"/>
      <c r="RCV4" s="175"/>
      <c r="RCW4" s="175"/>
      <c r="RCX4" s="175"/>
      <c r="RCY4" s="175"/>
      <c r="RCZ4" s="175"/>
      <c r="RDA4" s="175"/>
      <c r="RDB4" s="175"/>
      <c r="RDC4" s="175"/>
      <c r="RDD4" s="175"/>
      <c r="RDE4" s="175"/>
      <c r="RDF4" s="175"/>
      <c r="RDG4" s="175"/>
      <c r="RDH4" s="175"/>
      <c r="RDI4" s="175"/>
      <c r="RDJ4" s="175"/>
      <c r="RDK4" s="175"/>
      <c r="RDL4" s="175"/>
      <c r="RDM4" s="175"/>
      <c r="RDN4" s="175"/>
      <c r="RDO4" s="175"/>
      <c r="RDP4" s="175"/>
      <c r="RDQ4" s="175"/>
      <c r="RDR4" s="175"/>
      <c r="RDS4" s="175"/>
      <c r="RDT4" s="175"/>
      <c r="RDU4" s="175"/>
      <c r="RDV4" s="175"/>
      <c r="RDW4" s="175"/>
      <c r="RDX4" s="175"/>
      <c r="RDY4" s="175"/>
      <c r="RDZ4" s="175"/>
      <c r="REA4" s="175"/>
      <c r="REB4" s="175"/>
      <c r="REC4" s="175"/>
      <c r="RED4" s="175"/>
      <c r="REE4" s="175"/>
      <c r="REF4" s="175"/>
      <c r="REG4" s="175"/>
      <c r="REH4" s="175"/>
      <c r="REI4" s="175"/>
      <c r="REJ4" s="175"/>
      <c r="REK4" s="175"/>
      <c r="REL4" s="175"/>
      <c r="REM4" s="175"/>
      <c r="REN4" s="175"/>
      <c r="REO4" s="175"/>
      <c r="REP4" s="175"/>
      <c r="REQ4" s="175"/>
      <c r="RER4" s="175"/>
      <c r="RES4" s="175"/>
      <c r="RET4" s="175"/>
      <c r="REU4" s="175"/>
      <c r="REV4" s="175"/>
      <c r="REW4" s="175"/>
      <c r="REX4" s="175"/>
      <c r="REY4" s="175"/>
      <c r="REZ4" s="175"/>
      <c r="RFA4" s="175"/>
      <c r="RFB4" s="175"/>
      <c r="RFC4" s="175"/>
      <c r="RFD4" s="175"/>
      <c r="RFE4" s="175"/>
      <c r="RFF4" s="175"/>
      <c r="RFG4" s="175"/>
      <c r="RFH4" s="175"/>
      <c r="RFI4" s="175"/>
      <c r="RFJ4" s="175"/>
      <c r="RFK4" s="175"/>
      <c r="RFL4" s="175"/>
      <c r="RFM4" s="175"/>
      <c r="RFN4" s="175"/>
      <c r="RFO4" s="175"/>
      <c r="RFP4" s="175"/>
      <c r="RFQ4" s="175"/>
      <c r="RFR4" s="175"/>
      <c r="RFS4" s="175"/>
      <c r="RFT4" s="175"/>
      <c r="RFU4" s="175"/>
      <c r="RFV4" s="175"/>
      <c r="RFW4" s="175"/>
      <c r="RFX4" s="175"/>
      <c r="RFY4" s="175"/>
      <c r="RFZ4" s="175"/>
      <c r="RGA4" s="175"/>
      <c r="RGB4" s="175"/>
      <c r="RGC4" s="175"/>
      <c r="RGD4" s="175"/>
      <c r="RGE4" s="175"/>
      <c r="RGF4" s="175"/>
      <c r="RGG4" s="175"/>
      <c r="RGH4" s="175"/>
      <c r="RGI4" s="175"/>
      <c r="RGJ4" s="175"/>
      <c r="RGK4" s="175"/>
      <c r="RGL4" s="175"/>
      <c r="RGM4" s="175"/>
      <c r="RGN4" s="175"/>
      <c r="RGO4" s="175"/>
      <c r="RGP4" s="175"/>
      <c r="RGQ4" s="175"/>
      <c r="RGR4" s="175"/>
      <c r="RGS4" s="175"/>
      <c r="RGT4" s="175"/>
      <c r="RGU4" s="175"/>
      <c r="RGV4" s="175"/>
      <c r="RGW4" s="175"/>
      <c r="RGX4" s="175"/>
      <c r="RGY4" s="175"/>
      <c r="RGZ4" s="175"/>
      <c r="RHA4" s="175"/>
      <c r="RHB4" s="175"/>
      <c r="RHC4" s="175"/>
      <c r="RHD4" s="175"/>
      <c r="RHE4" s="175"/>
      <c r="RHF4" s="175"/>
      <c r="RHG4" s="175"/>
      <c r="RHH4" s="175"/>
      <c r="RHI4" s="175"/>
      <c r="RHJ4" s="175"/>
      <c r="RHK4" s="175"/>
      <c r="RHL4" s="175"/>
      <c r="RHM4" s="175"/>
      <c r="RHN4" s="175"/>
      <c r="RHO4" s="175"/>
      <c r="RHP4" s="175"/>
      <c r="RHQ4" s="175"/>
      <c r="RHR4" s="175"/>
      <c r="RHS4" s="175"/>
      <c r="RHT4" s="175"/>
      <c r="RHU4" s="175"/>
      <c r="RHV4" s="175"/>
      <c r="RHW4" s="175"/>
      <c r="RHX4" s="175"/>
      <c r="RHY4" s="175"/>
      <c r="RHZ4" s="175"/>
      <c r="RIA4" s="175"/>
      <c r="RIB4" s="175"/>
      <c r="RIC4" s="175"/>
      <c r="RID4" s="175"/>
      <c r="RIE4" s="175"/>
      <c r="RIF4" s="175"/>
      <c r="RIG4" s="175"/>
      <c r="RIH4" s="175"/>
      <c r="RII4" s="175"/>
      <c r="RIJ4" s="175"/>
      <c r="RIK4" s="175"/>
      <c r="RIL4" s="175"/>
      <c r="RIM4" s="175"/>
      <c r="RIN4" s="175"/>
      <c r="RIO4" s="175"/>
      <c r="RIP4" s="175"/>
      <c r="RIQ4" s="175"/>
      <c r="RIR4" s="175"/>
      <c r="RIS4" s="175"/>
      <c r="RIT4" s="175"/>
      <c r="RIU4" s="175"/>
      <c r="RIV4" s="175"/>
      <c r="RIW4" s="175"/>
      <c r="RIX4" s="175"/>
      <c r="RIY4" s="175"/>
      <c r="RIZ4" s="175"/>
      <c r="RJA4" s="175"/>
      <c r="RJB4" s="175"/>
      <c r="RJC4" s="175"/>
      <c r="RJD4" s="175"/>
      <c r="RJE4" s="175"/>
      <c r="RJF4" s="175"/>
      <c r="RJG4" s="175"/>
      <c r="RJH4" s="175"/>
      <c r="RJI4" s="175"/>
      <c r="RJJ4" s="175"/>
      <c r="RJK4" s="175"/>
      <c r="RJL4" s="175"/>
      <c r="RJM4" s="175"/>
      <c r="RJN4" s="175"/>
      <c r="RJO4" s="175"/>
      <c r="RJP4" s="175"/>
      <c r="RJQ4" s="175"/>
      <c r="RJR4" s="175"/>
      <c r="RJS4" s="175"/>
      <c r="RJT4" s="175"/>
      <c r="RJU4" s="175"/>
      <c r="RJV4" s="175"/>
      <c r="RJW4" s="175"/>
      <c r="RJX4" s="175"/>
      <c r="RJY4" s="175"/>
      <c r="RJZ4" s="175"/>
      <c r="RKA4" s="175"/>
      <c r="RKB4" s="175"/>
      <c r="RKC4" s="175"/>
      <c r="RKD4" s="175"/>
      <c r="RKE4" s="175"/>
      <c r="RKF4" s="175"/>
      <c r="RKG4" s="175"/>
      <c r="RKH4" s="175"/>
      <c r="RKI4" s="175"/>
      <c r="RKJ4" s="175"/>
      <c r="RKK4" s="175"/>
      <c r="RKL4" s="175"/>
      <c r="RKM4" s="175"/>
      <c r="RKN4" s="175"/>
      <c r="RKO4" s="175"/>
      <c r="RKP4" s="175"/>
      <c r="RKQ4" s="175"/>
      <c r="RKR4" s="175"/>
      <c r="RKS4" s="175"/>
      <c r="RKT4" s="175"/>
      <c r="RKU4" s="175"/>
      <c r="RKV4" s="175"/>
      <c r="RKW4" s="175"/>
      <c r="RKX4" s="175"/>
      <c r="RKY4" s="175"/>
      <c r="RKZ4" s="175"/>
      <c r="RLA4" s="175"/>
      <c r="RLB4" s="175"/>
      <c r="RLC4" s="175"/>
      <c r="RLD4" s="175"/>
      <c r="RLE4" s="175"/>
      <c r="RLF4" s="175"/>
      <c r="RLG4" s="175"/>
      <c r="RLH4" s="175"/>
      <c r="RLI4" s="175"/>
      <c r="RLJ4" s="175"/>
      <c r="RLK4" s="175"/>
      <c r="RLL4" s="175"/>
      <c r="RLM4" s="175"/>
      <c r="RLN4" s="175"/>
      <c r="RLO4" s="175"/>
      <c r="RLP4" s="175"/>
      <c r="RLQ4" s="175"/>
      <c r="RLR4" s="175"/>
      <c r="RLS4" s="175"/>
      <c r="RLT4" s="175"/>
      <c r="RLU4" s="175"/>
      <c r="RLV4" s="175"/>
      <c r="RLW4" s="175"/>
      <c r="RLX4" s="175"/>
      <c r="RLY4" s="175"/>
      <c r="RLZ4" s="175"/>
      <c r="RMA4" s="175"/>
      <c r="RMB4" s="175"/>
      <c r="RMC4" s="175"/>
      <c r="RMD4" s="175"/>
      <c r="RME4" s="175"/>
      <c r="RMF4" s="175"/>
      <c r="RMG4" s="175"/>
      <c r="RMH4" s="175"/>
      <c r="RMI4" s="175"/>
      <c r="RMJ4" s="175"/>
      <c r="RMK4" s="175"/>
      <c r="RML4" s="175"/>
      <c r="RMM4" s="175"/>
      <c r="RMN4" s="175"/>
      <c r="RMO4" s="175"/>
      <c r="RMP4" s="175"/>
      <c r="RMQ4" s="175"/>
      <c r="RMR4" s="175"/>
      <c r="RMS4" s="175"/>
      <c r="RMT4" s="175"/>
      <c r="RMU4" s="175"/>
      <c r="RMV4" s="175"/>
      <c r="RMW4" s="175"/>
      <c r="RMX4" s="175"/>
      <c r="RMY4" s="175"/>
      <c r="RMZ4" s="175"/>
      <c r="RNA4" s="175"/>
      <c r="RNB4" s="175"/>
      <c r="RNC4" s="175"/>
      <c r="RND4" s="175"/>
      <c r="RNE4" s="175"/>
      <c r="RNF4" s="175"/>
      <c r="RNG4" s="175"/>
      <c r="RNH4" s="175"/>
      <c r="RNI4" s="175"/>
      <c r="RNJ4" s="175"/>
      <c r="RNK4" s="175"/>
      <c r="RNL4" s="175"/>
      <c r="RNM4" s="175"/>
      <c r="RNN4" s="175"/>
      <c r="RNO4" s="175"/>
      <c r="RNP4" s="175"/>
      <c r="RNQ4" s="175"/>
      <c r="RNR4" s="175"/>
      <c r="RNS4" s="175"/>
      <c r="RNT4" s="175"/>
      <c r="RNU4" s="175"/>
      <c r="RNV4" s="175"/>
      <c r="RNW4" s="175"/>
      <c r="RNX4" s="175"/>
      <c r="RNY4" s="175"/>
      <c r="RNZ4" s="175"/>
      <c r="ROA4" s="175"/>
      <c r="ROB4" s="175"/>
      <c r="ROC4" s="175"/>
      <c r="ROD4" s="175"/>
      <c r="ROE4" s="175"/>
      <c r="ROF4" s="175"/>
      <c r="ROG4" s="175"/>
      <c r="ROH4" s="175"/>
      <c r="ROI4" s="175"/>
      <c r="ROJ4" s="175"/>
      <c r="ROK4" s="175"/>
      <c r="ROL4" s="175"/>
      <c r="ROM4" s="175"/>
      <c r="RON4" s="175"/>
      <c r="ROO4" s="175"/>
      <c r="ROP4" s="175"/>
      <c r="ROQ4" s="175"/>
      <c r="ROR4" s="175"/>
      <c r="ROS4" s="175"/>
      <c r="ROT4" s="175"/>
      <c r="ROU4" s="175"/>
      <c r="ROV4" s="175"/>
      <c r="ROW4" s="175"/>
      <c r="ROX4" s="175"/>
      <c r="ROY4" s="175"/>
      <c r="ROZ4" s="175"/>
      <c r="RPA4" s="175"/>
      <c r="RPB4" s="175"/>
      <c r="RPC4" s="175"/>
      <c r="RPD4" s="175"/>
      <c r="RPE4" s="175"/>
      <c r="RPF4" s="175"/>
      <c r="RPG4" s="175"/>
      <c r="RPH4" s="175"/>
      <c r="RPI4" s="175"/>
      <c r="RPJ4" s="175"/>
      <c r="RPK4" s="175"/>
      <c r="RPL4" s="175"/>
      <c r="RPM4" s="175"/>
      <c r="RPN4" s="175"/>
      <c r="RPO4" s="175"/>
      <c r="RPP4" s="175"/>
      <c r="RPQ4" s="175"/>
      <c r="RPR4" s="175"/>
      <c r="RPS4" s="175"/>
      <c r="RPT4" s="175"/>
      <c r="RPU4" s="175"/>
      <c r="RPV4" s="175"/>
      <c r="RPW4" s="175"/>
      <c r="RPX4" s="175"/>
      <c r="RPY4" s="175"/>
      <c r="RPZ4" s="175"/>
      <c r="RQA4" s="175"/>
      <c r="RQB4" s="175"/>
      <c r="RQC4" s="175"/>
      <c r="RQD4" s="175"/>
      <c r="RQE4" s="175"/>
      <c r="RQF4" s="175"/>
      <c r="RQG4" s="175"/>
      <c r="RQH4" s="175"/>
      <c r="RQI4" s="175"/>
      <c r="RQJ4" s="175"/>
      <c r="RQK4" s="175"/>
      <c r="RQL4" s="175"/>
      <c r="RQM4" s="175"/>
      <c r="RQN4" s="175"/>
      <c r="RQO4" s="175"/>
      <c r="RQP4" s="175"/>
      <c r="RQQ4" s="175"/>
      <c r="RQR4" s="175"/>
      <c r="RQS4" s="175"/>
      <c r="RQT4" s="175"/>
      <c r="RQU4" s="175"/>
      <c r="RQV4" s="175"/>
      <c r="RQW4" s="175"/>
      <c r="RQX4" s="175"/>
      <c r="RQY4" s="175"/>
      <c r="RQZ4" s="175"/>
      <c r="RRA4" s="175"/>
      <c r="RRB4" s="175"/>
      <c r="RRC4" s="175"/>
      <c r="RRD4" s="175"/>
      <c r="RRE4" s="175"/>
      <c r="RRF4" s="175"/>
      <c r="RRG4" s="175"/>
      <c r="RRH4" s="175"/>
      <c r="RRI4" s="175"/>
      <c r="RRJ4" s="175"/>
      <c r="RRK4" s="175"/>
      <c r="RRL4" s="175"/>
      <c r="RRM4" s="175"/>
      <c r="RRN4" s="175"/>
      <c r="RRO4" s="175"/>
      <c r="RRP4" s="175"/>
      <c r="RRQ4" s="175"/>
      <c r="RRR4" s="175"/>
      <c r="RRS4" s="175"/>
      <c r="RRT4" s="175"/>
      <c r="RRU4" s="175"/>
      <c r="RRV4" s="175"/>
      <c r="RRW4" s="175"/>
      <c r="RRX4" s="175"/>
      <c r="RRY4" s="175"/>
      <c r="RRZ4" s="175"/>
      <c r="RSA4" s="175"/>
      <c r="RSB4" s="175"/>
      <c r="RSC4" s="175"/>
      <c r="RSD4" s="175"/>
      <c r="RSE4" s="175"/>
      <c r="RSF4" s="175"/>
      <c r="RSG4" s="175"/>
      <c r="RSH4" s="175"/>
      <c r="RSI4" s="175"/>
      <c r="RSJ4" s="175"/>
      <c r="RSK4" s="175"/>
      <c r="RSL4" s="175"/>
      <c r="RSM4" s="175"/>
      <c r="RSN4" s="175"/>
      <c r="RSO4" s="175"/>
      <c r="RSP4" s="175"/>
      <c r="RSQ4" s="175"/>
      <c r="RSR4" s="175"/>
      <c r="RSS4" s="175"/>
      <c r="RST4" s="175"/>
      <c r="RSU4" s="175"/>
      <c r="RSV4" s="175"/>
      <c r="RSW4" s="175"/>
      <c r="RSX4" s="175"/>
      <c r="RSY4" s="175"/>
      <c r="RSZ4" s="175"/>
      <c r="RTA4" s="175"/>
      <c r="RTB4" s="175"/>
      <c r="RTC4" s="175"/>
      <c r="RTD4" s="175"/>
      <c r="RTE4" s="175"/>
      <c r="RTF4" s="175"/>
      <c r="RTG4" s="175"/>
      <c r="RTH4" s="175"/>
      <c r="RTI4" s="175"/>
      <c r="RTJ4" s="175"/>
      <c r="RTK4" s="175"/>
      <c r="RTL4" s="175"/>
      <c r="RTM4" s="175"/>
      <c r="RTN4" s="175"/>
      <c r="RTO4" s="175"/>
      <c r="RTP4" s="175"/>
      <c r="RTQ4" s="175"/>
      <c r="RTR4" s="175"/>
      <c r="RTS4" s="175"/>
      <c r="RTT4" s="175"/>
      <c r="RTU4" s="175"/>
      <c r="RTV4" s="175"/>
      <c r="RTW4" s="175"/>
      <c r="RTX4" s="175"/>
      <c r="RTY4" s="175"/>
      <c r="RTZ4" s="175"/>
      <c r="RUA4" s="175"/>
      <c r="RUB4" s="175"/>
      <c r="RUC4" s="175"/>
      <c r="RUD4" s="175"/>
      <c r="RUE4" s="175"/>
      <c r="RUF4" s="175"/>
      <c r="RUG4" s="175"/>
      <c r="RUH4" s="175"/>
      <c r="RUI4" s="175"/>
      <c r="RUJ4" s="175"/>
      <c r="RUK4" s="175"/>
      <c r="RUL4" s="175"/>
      <c r="RUM4" s="175"/>
      <c r="RUN4" s="175"/>
      <c r="RUO4" s="175"/>
      <c r="RUP4" s="175"/>
      <c r="RUQ4" s="175"/>
      <c r="RUR4" s="175"/>
      <c r="RUS4" s="175"/>
      <c r="RUT4" s="175"/>
      <c r="RUU4" s="175"/>
      <c r="RUV4" s="175"/>
      <c r="RUW4" s="175"/>
      <c r="RUX4" s="175"/>
      <c r="RUY4" s="175"/>
      <c r="RUZ4" s="175"/>
      <c r="RVA4" s="175"/>
      <c r="RVB4" s="175"/>
      <c r="RVC4" s="175"/>
      <c r="RVD4" s="175"/>
      <c r="RVE4" s="175"/>
      <c r="RVF4" s="175"/>
      <c r="RVG4" s="175"/>
      <c r="RVH4" s="175"/>
      <c r="RVI4" s="175"/>
      <c r="RVJ4" s="175"/>
      <c r="RVK4" s="175"/>
      <c r="RVL4" s="175"/>
      <c r="RVM4" s="175"/>
      <c r="RVN4" s="175"/>
      <c r="RVO4" s="175"/>
      <c r="RVP4" s="175"/>
      <c r="RVQ4" s="175"/>
      <c r="RVR4" s="175"/>
      <c r="RVS4" s="175"/>
      <c r="RVT4" s="175"/>
      <c r="RVU4" s="175"/>
      <c r="RVV4" s="175"/>
      <c r="RVW4" s="175"/>
      <c r="RVX4" s="175"/>
      <c r="RVY4" s="175"/>
      <c r="RVZ4" s="175"/>
      <c r="RWA4" s="175"/>
      <c r="RWB4" s="175"/>
      <c r="RWC4" s="175"/>
      <c r="RWD4" s="175"/>
      <c r="RWE4" s="175"/>
      <c r="RWF4" s="175"/>
      <c r="RWG4" s="175"/>
      <c r="RWH4" s="175"/>
      <c r="RWI4" s="175"/>
      <c r="RWJ4" s="175"/>
      <c r="RWK4" s="175"/>
      <c r="RWL4" s="175"/>
      <c r="RWM4" s="175"/>
      <c r="RWN4" s="175"/>
      <c r="RWO4" s="175"/>
      <c r="RWP4" s="175"/>
      <c r="RWQ4" s="175"/>
      <c r="RWR4" s="175"/>
      <c r="RWS4" s="175"/>
      <c r="RWT4" s="175"/>
      <c r="RWU4" s="175"/>
      <c r="RWV4" s="175"/>
      <c r="RWW4" s="175"/>
      <c r="RWX4" s="175"/>
      <c r="RWY4" s="175"/>
      <c r="RWZ4" s="175"/>
      <c r="RXA4" s="175"/>
      <c r="RXB4" s="175"/>
      <c r="RXC4" s="175"/>
      <c r="RXD4" s="175"/>
      <c r="RXE4" s="175"/>
      <c r="RXF4" s="175"/>
      <c r="RXG4" s="175"/>
      <c r="RXH4" s="175"/>
      <c r="RXI4" s="175"/>
      <c r="RXJ4" s="175"/>
      <c r="RXK4" s="175"/>
      <c r="RXL4" s="175"/>
      <c r="RXM4" s="175"/>
      <c r="RXN4" s="175"/>
      <c r="RXO4" s="175"/>
      <c r="RXP4" s="175"/>
      <c r="RXQ4" s="175"/>
      <c r="RXR4" s="175"/>
      <c r="RXS4" s="175"/>
      <c r="RXT4" s="175"/>
      <c r="RXU4" s="175"/>
      <c r="RXV4" s="175"/>
      <c r="RXW4" s="175"/>
      <c r="RXX4" s="175"/>
      <c r="RXY4" s="175"/>
      <c r="RXZ4" s="175"/>
      <c r="RYA4" s="175"/>
      <c r="RYB4" s="175"/>
      <c r="RYC4" s="175"/>
      <c r="RYD4" s="175"/>
      <c r="RYE4" s="175"/>
      <c r="RYF4" s="175"/>
      <c r="RYG4" s="175"/>
      <c r="RYH4" s="175"/>
      <c r="RYI4" s="175"/>
      <c r="RYJ4" s="175"/>
      <c r="RYK4" s="175"/>
      <c r="RYL4" s="175"/>
      <c r="RYM4" s="175"/>
      <c r="RYN4" s="175"/>
      <c r="RYO4" s="175"/>
      <c r="RYP4" s="175"/>
      <c r="RYQ4" s="175"/>
      <c r="RYR4" s="175"/>
      <c r="RYS4" s="175"/>
      <c r="RYT4" s="175"/>
      <c r="RYU4" s="175"/>
      <c r="RYV4" s="175"/>
      <c r="RYW4" s="175"/>
      <c r="RYX4" s="175"/>
      <c r="RYY4" s="175"/>
      <c r="RYZ4" s="175"/>
      <c r="RZA4" s="175"/>
      <c r="RZB4" s="175"/>
      <c r="RZC4" s="175"/>
      <c r="RZD4" s="175"/>
      <c r="RZE4" s="175"/>
      <c r="RZF4" s="175"/>
      <c r="RZG4" s="175"/>
      <c r="RZH4" s="175"/>
      <c r="RZI4" s="175"/>
      <c r="RZJ4" s="175"/>
      <c r="RZK4" s="175"/>
      <c r="RZL4" s="175"/>
      <c r="RZM4" s="175"/>
      <c r="RZN4" s="175"/>
      <c r="RZO4" s="175"/>
      <c r="RZP4" s="175"/>
      <c r="RZQ4" s="175"/>
      <c r="RZR4" s="175"/>
      <c r="RZS4" s="175"/>
      <c r="RZT4" s="175"/>
      <c r="RZU4" s="175"/>
      <c r="RZV4" s="175"/>
      <c r="RZW4" s="175"/>
      <c r="RZX4" s="175"/>
      <c r="RZY4" s="175"/>
      <c r="RZZ4" s="175"/>
      <c r="SAA4" s="175"/>
      <c r="SAB4" s="175"/>
      <c r="SAC4" s="175"/>
      <c r="SAD4" s="175"/>
      <c r="SAE4" s="175"/>
      <c r="SAF4" s="175"/>
      <c r="SAG4" s="175"/>
      <c r="SAH4" s="175"/>
      <c r="SAI4" s="175"/>
      <c r="SAJ4" s="175"/>
      <c r="SAK4" s="175"/>
      <c r="SAL4" s="175"/>
      <c r="SAM4" s="175"/>
      <c r="SAN4" s="175"/>
      <c r="SAO4" s="175"/>
      <c r="SAP4" s="175"/>
      <c r="SAQ4" s="175"/>
      <c r="SAR4" s="175"/>
      <c r="SAS4" s="175"/>
      <c r="SAT4" s="175"/>
      <c r="SAU4" s="175"/>
      <c r="SAV4" s="175"/>
      <c r="SAW4" s="175"/>
      <c r="SAX4" s="175"/>
      <c r="SAY4" s="175"/>
      <c r="SAZ4" s="175"/>
      <c r="SBA4" s="175"/>
      <c r="SBB4" s="175"/>
      <c r="SBC4" s="175"/>
      <c r="SBD4" s="175"/>
      <c r="SBE4" s="175"/>
      <c r="SBF4" s="175"/>
      <c r="SBG4" s="175"/>
      <c r="SBH4" s="175"/>
      <c r="SBI4" s="175"/>
      <c r="SBJ4" s="175"/>
      <c r="SBK4" s="175"/>
      <c r="SBL4" s="175"/>
      <c r="SBM4" s="175"/>
      <c r="SBN4" s="175"/>
      <c r="SBO4" s="175"/>
      <c r="SBP4" s="175"/>
      <c r="SBQ4" s="175"/>
      <c r="SBR4" s="175"/>
      <c r="SBS4" s="175"/>
      <c r="SBT4" s="175"/>
      <c r="SBU4" s="175"/>
      <c r="SBV4" s="175"/>
      <c r="SBW4" s="175"/>
      <c r="SBX4" s="175"/>
      <c r="SBY4" s="175"/>
      <c r="SBZ4" s="175"/>
      <c r="SCA4" s="175"/>
      <c r="SCB4" s="175"/>
      <c r="SCC4" s="175"/>
      <c r="SCD4" s="175"/>
      <c r="SCE4" s="175"/>
      <c r="SCF4" s="175"/>
      <c r="SCG4" s="175"/>
      <c r="SCH4" s="175"/>
      <c r="SCI4" s="175"/>
      <c r="SCJ4" s="175"/>
      <c r="SCK4" s="175"/>
      <c r="SCL4" s="175"/>
      <c r="SCM4" s="175"/>
      <c r="SCN4" s="175"/>
      <c r="SCO4" s="175"/>
      <c r="SCP4" s="175"/>
      <c r="SCQ4" s="175"/>
      <c r="SCR4" s="175"/>
      <c r="SCS4" s="175"/>
      <c r="SCT4" s="175"/>
      <c r="SCU4" s="175"/>
      <c r="SCV4" s="175"/>
      <c r="SCW4" s="175"/>
      <c r="SCX4" s="175"/>
      <c r="SCY4" s="175"/>
      <c r="SCZ4" s="175"/>
      <c r="SDA4" s="175"/>
      <c r="SDB4" s="175"/>
      <c r="SDC4" s="175"/>
      <c r="SDD4" s="175"/>
      <c r="SDE4" s="175"/>
      <c r="SDF4" s="175"/>
      <c r="SDG4" s="175"/>
      <c r="SDH4" s="175"/>
      <c r="SDI4" s="175"/>
      <c r="SDJ4" s="175"/>
      <c r="SDK4" s="175"/>
      <c r="SDL4" s="175"/>
      <c r="SDM4" s="175"/>
      <c r="SDN4" s="175"/>
      <c r="SDO4" s="175"/>
      <c r="SDP4" s="175"/>
      <c r="SDQ4" s="175"/>
      <c r="SDR4" s="175"/>
      <c r="SDS4" s="175"/>
      <c r="SDT4" s="175"/>
      <c r="SDU4" s="175"/>
      <c r="SDV4" s="175"/>
      <c r="SDW4" s="175"/>
      <c r="SDX4" s="175"/>
      <c r="SDY4" s="175"/>
      <c r="SDZ4" s="175"/>
      <c r="SEA4" s="175"/>
      <c r="SEB4" s="175"/>
      <c r="SEC4" s="175"/>
      <c r="SED4" s="175"/>
      <c r="SEE4" s="175"/>
      <c r="SEF4" s="175"/>
      <c r="SEG4" s="175"/>
      <c r="SEH4" s="175"/>
      <c r="SEI4" s="175"/>
      <c r="SEJ4" s="175"/>
      <c r="SEK4" s="175"/>
      <c r="SEL4" s="175"/>
      <c r="SEM4" s="175"/>
      <c r="SEN4" s="175"/>
      <c r="SEO4" s="175"/>
      <c r="SEP4" s="175"/>
      <c r="SEQ4" s="175"/>
      <c r="SER4" s="175"/>
      <c r="SES4" s="175"/>
      <c r="SET4" s="175"/>
      <c r="SEU4" s="175"/>
      <c r="SEV4" s="175"/>
      <c r="SEW4" s="175"/>
      <c r="SEX4" s="175"/>
      <c r="SEY4" s="175"/>
      <c r="SEZ4" s="175"/>
      <c r="SFA4" s="175"/>
      <c r="SFB4" s="175"/>
      <c r="SFC4" s="175"/>
      <c r="SFD4" s="175"/>
      <c r="SFE4" s="175"/>
      <c r="SFF4" s="175"/>
      <c r="SFG4" s="175"/>
      <c r="SFH4" s="175"/>
      <c r="SFI4" s="175"/>
      <c r="SFJ4" s="175"/>
      <c r="SFK4" s="175"/>
      <c r="SFL4" s="175"/>
      <c r="SFM4" s="175"/>
      <c r="SFN4" s="175"/>
      <c r="SFO4" s="175"/>
      <c r="SFP4" s="175"/>
      <c r="SFQ4" s="175"/>
      <c r="SFR4" s="175"/>
      <c r="SFS4" s="175"/>
      <c r="SFT4" s="175"/>
      <c r="SFU4" s="175"/>
      <c r="SFV4" s="175"/>
      <c r="SFW4" s="175"/>
      <c r="SFX4" s="175"/>
      <c r="SFY4" s="175"/>
      <c r="SFZ4" s="175"/>
      <c r="SGA4" s="175"/>
      <c r="SGB4" s="175"/>
      <c r="SGC4" s="175"/>
      <c r="SGD4" s="175"/>
      <c r="SGE4" s="175"/>
      <c r="SGF4" s="175"/>
      <c r="SGG4" s="175"/>
      <c r="SGH4" s="175"/>
      <c r="SGI4" s="175"/>
      <c r="SGJ4" s="175"/>
      <c r="SGK4" s="175"/>
      <c r="SGL4" s="175"/>
      <c r="SGM4" s="175"/>
      <c r="SGN4" s="175"/>
      <c r="SGO4" s="175"/>
      <c r="SGP4" s="175"/>
      <c r="SGQ4" s="175"/>
      <c r="SGR4" s="175"/>
      <c r="SGS4" s="175"/>
      <c r="SGT4" s="175"/>
      <c r="SGU4" s="175"/>
      <c r="SGV4" s="175"/>
      <c r="SGW4" s="175"/>
      <c r="SGX4" s="175"/>
      <c r="SGY4" s="175"/>
      <c r="SGZ4" s="175"/>
      <c r="SHA4" s="175"/>
      <c r="SHB4" s="175"/>
      <c r="SHC4" s="175"/>
      <c r="SHD4" s="175"/>
      <c r="SHE4" s="175"/>
      <c r="SHF4" s="175"/>
      <c r="SHG4" s="175"/>
      <c r="SHH4" s="175"/>
      <c r="SHI4" s="175"/>
      <c r="SHJ4" s="175"/>
      <c r="SHK4" s="175"/>
      <c r="SHL4" s="175"/>
      <c r="SHM4" s="175"/>
      <c r="SHN4" s="175"/>
      <c r="SHO4" s="175"/>
      <c r="SHP4" s="175"/>
      <c r="SHQ4" s="175"/>
      <c r="SHR4" s="175"/>
      <c r="SHS4" s="175"/>
      <c r="SHT4" s="175"/>
      <c r="SHU4" s="175"/>
      <c r="SHV4" s="175"/>
      <c r="SHW4" s="175"/>
      <c r="SHX4" s="175"/>
      <c r="SHY4" s="175"/>
      <c r="SHZ4" s="175"/>
      <c r="SIA4" s="175"/>
      <c r="SIB4" s="175"/>
      <c r="SIC4" s="175"/>
      <c r="SID4" s="175"/>
      <c r="SIE4" s="175"/>
      <c r="SIF4" s="175"/>
      <c r="SIG4" s="175"/>
      <c r="SIH4" s="175"/>
      <c r="SII4" s="175"/>
      <c r="SIJ4" s="175"/>
      <c r="SIK4" s="175"/>
      <c r="SIL4" s="175"/>
      <c r="SIM4" s="175"/>
      <c r="SIN4" s="175"/>
      <c r="SIO4" s="175"/>
      <c r="SIP4" s="175"/>
      <c r="SIQ4" s="175"/>
      <c r="SIR4" s="175"/>
      <c r="SIS4" s="175"/>
      <c r="SIT4" s="175"/>
      <c r="SIU4" s="175"/>
      <c r="SIV4" s="175"/>
      <c r="SIW4" s="175"/>
      <c r="SIX4" s="175"/>
      <c r="SIY4" s="175"/>
      <c r="SIZ4" s="175"/>
      <c r="SJA4" s="175"/>
      <c r="SJB4" s="175"/>
      <c r="SJC4" s="175"/>
      <c r="SJD4" s="175"/>
      <c r="SJE4" s="175"/>
      <c r="SJF4" s="175"/>
      <c r="SJG4" s="175"/>
      <c r="SJH4" s="175"/>
      <c r="SJI4" s="175"/>
      <c r="SJJ4" s="175"/>
      <c r="SJK4" s="175"/>
      <c r="SJL4" s="175"/>
      <c r="SJM4" s="175"/>
      <c r="SJN4" s="175"/>
      <c r="SJO4" s="175"/>
      <c r="SJP4" s="175"/>
      <c r="SJQ4" s="175"/>
      <c r="SJR4" s="175"/>
      <c r="SJS4" s="175"/>
      <c r="SJT4" s="175"/>
      <c r="SJU4" s="175"/>
      <c r="SJV4" s="175"/>
      <c r="SJW4" s="175"/>
      <c r="SJX4" s="175"/>
      <c r="SJY4" s="175"/>
      <c r="SJZ4" s="175"/>
      <c r="SKA4" s="175"/>
      <c r="SKB4" s="175"/>
      <c r="SKC4" s="175"/>
      <c r="SKD4" s="175"/>
      <c r="SKE4" s="175"/>
      <c r="SKF4" s="175"/>
      <c r="SKG4" s="175"/>
      <c r="SKH4" s="175"/>
      <c r="SKI4" s="175"/>
      <c r="SKJ4" s="175"/>
      <c r="SKK4" s="175"/>
      <c r="SKL4" s="175"/>
      <c r="SKM4" s="175"/>
      <c r="SKN4" s="175"/>
      <c r="SKO4" s="175"/>
      <c r="SKP4" s="175"/>
      <c r="SKQ4" s="175"/>
      <c r="SKR4" s="175"/>
      <c r="SKS4" s="175"/>
      <c r="SKT4" s="175"/>
      <c r="SKU4" s="175"/>
      <c r="SKV4" s="175"/>
      <c r="SKW4" s="175"/>
      <c r="SKX4" s="175"/>
      <c r="SKY4" s="175"/>
      <c r="SKZ4" s="175"/>
      <c r="SLA4" s="175"/>
      <c r="SLB4" s="175"/>
      <c r="SLC4" s="175"/>
      <c r="SLD4" s="175"/>
      <c r="SLE4" s="175"/>
      <c r="SLF4" s="175"/>
      <c r="SLG4" s="175"/>
      <c r="SLH4" s="175"/>
      <c r="SLI4" s="175"/>
      <c r="SLJ4" s="175"/>
      <c r="SLK4" s="175"/>
      <c r="SLL4" s="175"/>
      <c r="SLM4" s="175"/>
      <c r="SLN4" s="175"/>
      <c r="SLO4" s="175"/>
      <c r="SLP4" s="175"/>
      <c r="SLQ4" s="175"/>
      <c r="SLR4" s="175"/>
      <c r="SLS4" s="175"/>
      <c r="SLT4" s="175"/>
      <c r="SLU4" s="175"/>
      <c r="SLV4" s="175"/>
      <c r="SLW4" s="175"/>
      <c r="SLX4" s="175"/>
      <c r="SLY4" s="175"/>
      <c r="SLZ4" s="175"/>
      <c r="SMA4" s="175"/>
      <c r="SMB4" s="175"/>
      <c r="SMC4" s="175"/>
      <c r="SMD4" s="175"/>
      <c r="SME4" s="175"/>
      <c r="SMF4" s="175"/>
      <c r="SMG4" s="175"/>
      <c r="SMH4" s="175"/>
      <c r="SMI4" s="175"/>
      <c r="SMJ4" s="175"/>
      <c r="SMK4" s="175"/>
      <c r="SML4" s="175"/>
      <c r="SMM4" s="175"/>
      <c r="SMN4" s="175"/>
      <c r="SMO4" s="175"/>
      <c r="SMP4" s="175"/>
      <c r="SMQ4" s="175"/>
      <c r="SMR4" s="175"/>
      <c r="SMS4" s="175"/>
      <c r="SMT4" s="175"/>
      <c r="SMU4" s="175"/>
      <c r="SMV4" s="175"/>
      <c r="SMW4" s="175"/>
      <c r="SMX4" s="175"/>
      <c r="SMY4" s="175"/>
      <c r="SMZ4" s="175"/>
      <c r="SNA4" s="175"/>
      <c r="SNB4" s="175"/>
      <c r="SNC4" s="175"/>
      <c r="SND4" s="175"/>
      <c r="SNE4" s="175"/>
      <c r="SNF4" s="175"/>
      <c r="SNG4" s="175"/>
      <c r="SNH4" s="175"/>
      <c r="SNI4" s="175"/>
      <c r="SNJ4" s="175"/>
      <c r="SNK4" s="175"/>
      <c r="SNL4" s="175"/>
      <c r="SNM4" s="175"/>
      <c r="SNN4" s="175"/>
      <c r="SNO4" s="175"/>
      <c r="SNP4" s="175"/>
      <c r="SNQ4" s="175"/>
      <c r="SNR4" s="175"/>
      <c r="SNS4" s="175"/>
      <c r="SNT4" s="175"/>
      <c r="SNU4" s="175"/>
      <c r="SNV4" s="175"/>
      <c r="SNW4" s="175"/>
      <c r="SNX4" s="175"/>
      <c r="SNY4" s="175"/>
      <c r="SNZ4" s="175"/>
      <c r="SOA4" s="175"/>
      <c r="SOB4" s="175"/>
      <c r="SOC4" s="175"/>
      <c r="SOD4" s="175"/>
      <c r="SOE4" s="175"/>
      <c r="SOF4" s="175"/>
      <c r="SOG4" s="175"/>
      <c r="SOH4" s="175"/>
      <c r="SOI4" s="175"/>
      <c r="SOJ4" s="175"/>
      <c r="SOK4" s="175"/>
      <c r="SOL4" s="175"/>
      <c r="SOM4" s="175"/>
      <c r="SON4" s="175"/>
      <c r="SOO4" s="175"/>
      <c r="SOP4" s="175"/>
      <c r="SOQ4" s="175"/>
      <c r="SOR4" s="175"/>
      <c r="SOS4" s="175"/>
      <c r="SOT4" s="175"/>
      <c r="SOU4" s="175"/>
      <c r="SOV4" s="175"/>
      <c r="SOW4" s="175"/>
      <c r="SOX4" s="175"/>
      <c r="SOY4" s="175"/>
      <c r="SOZ4" s="175"/>
      <c r="SPA4" s="175"/>
      <c r="SPB4" s="175"/>
      <c r="SPC4" s="175"/>
      <c r="SPD4" s="175"/>
      <c r="SPE4" s="175"/>
      <c r="SPF4" s="175"/>
      <c r="SPG4" s="175"/>
      <c r="SPH4" s="175"/>
      <c r="SPI4" s="175"/>
      <c r="SPJ4" s="175"/>
      <c r="SPK4" s="175"/>
      <c r="SPL4" s="175"/>
      <c r="SPM4" s="175"/>
      <c r="SPN4" s="175"/>
      <c r="SPO4" s="175"/>
      <c r="SPP4" s="175"/>
      <c r="SPQ4" s="175"/>
      <c r="SPR4" s="175"/>
      <c r="SPS4" s="175"/>
      <c r="SPT4" s="175"/>
      <c r="SPU4" s="175"/>
      <c r="SPV4" s="175"/>
      <c r="SPW4" s="175"/>
      <c r="SPX4" s="175"/>
      <c r="SPY4" s="175"/>
      <c r="SPZ4" s="175"/>
      <c r="SQA4" s="175"/>
      <c r="SQB4" s="175"/>
      <c r="SQC4" s="175"/>
      <c r="SQD4" s="175"/>
      <c r="SQE4" s="175"/>
      <c r="SQF4" s="175"/>
      <c r="SQG4" s="175"/>
      <c r="SQH4" s="175"/>
      <c r="SQI4" s="175"/>
      <c r="SQJ4" s="175"/>
      <c r="SQK4" s="175"/>
      <c r="SQL4" s="175"/>
      <c r="SQM4" s="175"/>
      <c r="SQN4" s="175"/>
      <c r="SQO4" s="175"/>
      <c r="SQP4" s="175"/>
      <c r="SQQ4" s="175"/>
      <c r="SQR4" s="175"/>
      <c r="SQS4" s="175"/>
      <c r="SQT4" s="175"/>
      <c r="SQU4" s="175"/>
      <c r="SQV4" s="175"/>
      <c r="SQW4" s="175"/>
      <c r="SQX4" s="175"/>
      <c r="SQY4" s="175"/>
      <c r="SQZ4" s="175"/>
      <c r="SRA4" s="175"/>
      <c r="SRB4" s="175"/>
      <c r="SRC4" s="175"/>
      <c r="SRD4" s="175"/>
      <c r="SRE4" s="175"/>
      <c r="SRF4" s="175"/>
      <c r="SRG4" s="175"/>
      <c r="SRH4" s="175"/>
      <c r="SRI4" s="175"/>
      <c r="SRJ4" s="175"/>
      <c r="SRK4" s="175"/>
      <c r="SRL4" s="175"/>
      <c r="SRM4" s="175"/>
      <c r="SRN4" s="175"/>
      <c r="SRO4" s="175"/>
      <c r="SRP4" s="175"/>
      <c r="SRQ4" s="175"/>
      <c r="SRR4" s="175"/>
      <c r="SRS4" s="175"/>
      <c r="SRT4" s="175"/>
      <c r="SRU4" s="175"/>
      <c r="SRV4" s="175"/>
      <c r="SRW4" s="175"/>
      <c r="SRX4" s="175"/>
      <c r="SRY4" s="175"/>
      <c r="SRZ4" s="175"/>
      <c r="SSA4" s="175"/>
      <c r="SSB4" s="175"/>
      <c r="SSC4" s="175"/>
      <c r="SSD4" s="175"/>
      <c r="SSE4" s="175"/>
      <c r="SSF4" s="175"/>
      <c r="SSG4" s="175"/>
      <c r="SSH4" s="175"/>
      <c r="SSI4" s="175"/>
      <c r="SSJ4" s="175"/>
      <c r="SSK4" s="175"/>
      <c r="SSL4" s="175"/>
      <c r="SSM4" s="175"/>
      <c r="SSN4" s="175"/>
      <c r="SSO4" s="175"/>
      <c r="SSP4" s="175"/>
      <c r="SSQ4" s="175"/>
      <c r="SSR4" s="175"/>
      <c r="SSS4" s="175"/>
      <c r="SST4" s="175"/>
      <c r="SSU4" s="175"/>
      <c r="SSV4" s="175"/>
      <c r="SSW4" s="175"/>
      <c r="SSX4" s="175"/>
      <c r="SSY4" s="175"/>
      <c r="SSZ4" s="175"/>
      <c r="STA4" s="175"/>
      <c r="STB4" s="175"/>
      <c r="STC4" s="175"/>
      <c r="STD4" s="175"/>
      <c r="STE4" s="175"/>
      <c r="STF4" s="175"/>
      <c r="STG4" s="175"/>
      <c r="STH4" s="175"/>
      <c r="STI4" s="175"/>
      <c r="STJ4" s="175"/>
      <c r="STK4" s="175"/>
      <c r="STL4" s="175"/>
      <c r="STM4" s="175"/>
      <c r="STN4" s="175"/>
      <c r="STO4" s="175"/>
      <c r="STP4" s="175"/>
      <c r="STQ4" s="175"/>
      <c r="STR4" s="175"/>
      <c r="STS4" s="175"/>
      <c r="STT4" s="175"/>
      <c r="STU4" s="175"/>
      <c r="STV4" s="175"/>
      <c r="STW4" s="175"/>
      <c r="STX4" s="175"/>
      <c r="STY4" s="175"/>
      <c r="STZ4" s="175"/>
      <c r="SUA4" s="175"/>
      <c r="SUB4" s="175"/>
      <c r="SUC4" s="175"/>
      <c r="SUD4" s="175"/>
      <c r="SUE4" s="175"/>
      <c r="SUF4" s="175"/>
      <c r="SUG4" s="175"/>
      <c r="SUH4" s="175"/>
      <c r="SUI4" s="175"/>
      <c r="SUJ4" s="175"/>
      <c r="SUK4" s="175"/>
      <c r="SUL4" s="175"/>
      <c r="SUM4" s="175"/>
      <c r="SUN4" s="175"/>
      <c r="SUO4" s="175"/>
      <c r="SUP4" s="175"/>
      <c r="SUQ4" s="175"/>
      <c r="SUR4" s="175"/>
      <c r="SUS4" s="175"/>
      <c r="SUT4" s="175"/>
      <c r="SUU4" s="175"/>
      <c r="SUV4" s="175"/>
      <c r="SUW4" s="175"/>
      <c r="SUX4" s="175"/>
      <c r="SUY4" s="175"/>
      <c r="SUZ4" s="175"/>
      <c r="SVA4" s="175"/>
      <c r="SVB4" s="175"/>
      <c r="SVC4" s="175"/>
      <c r="SVD4" s="175"/>
      <c r="SVE4" s="175"/>
      <c r="SVF4" s="175"/>
      <c r="SVG4" s="175"/>
      <c r="SVH4" s="175"/>
      <c r="SVI4" s="175"/>
      <c r="SVJ4" s="175"/>
      <c r="SVK4" s="175"/>
      <c r="SVL4" s="175"/>
      <c r="SVM4" s="175"/>
      <c r="SVN4" s="175"/>
      <c r="SVO4" s="175"/>
      <c r="SVP4" s="175"/>
      <c r="SVQ4" s="175"/>
      <c r="SVR4" s="175"/>
      <c r="SVS4" s="175"/>
      <c r="SVT4" s="175"/>
      <c r="SVU4" s="175"/>
      <c r="SVV4" s="175"/>
      <c r="SVW4" s="175"/>
      <c r="SVX4" s="175"/>
      <c r="SVY4" s="175"/>
      <c r="SVZ4" s="175"/>
      <c r="SWA4" s="175"/>
      <c r="SWB4" s="175"/>
      <c r="SWC4" s="175"/>
      <c r="SWD4" s="175"/>
      <c r="SWE4" s="175"/>
      <c r="SWF4" s="175"/>
      <c r="SWG4" s="175"/>
      <c r="SWH4" s="175"/>
      <c r="SWI4" s="175"/>
      <c r="SWJ4" s="175"/>
      <c r="SWK4" s="175"/>
      <c r="SWL4" s="175"/>
      <c r="SWM4" s="175"/>
      <c r="SWN4" s="175"/>
      <c r="SWO4" s="175"/>
      <c r="SWP4" s="175"/>
      <c r="SWQ4" s="175"/>
      <c r="SWR4" s="175"/>
      <c r="SWS4" s="175"/>
      <c r="SWT4" s="175"/>
      <c r="SWU4" s="175"/>
      <c r="SWV4" s="175"/>
      <c r="SWW4" s="175"/>
      <c r="SWX4" s="175"/>
      <c r="SWY4" s="175"/>
      <c r="SWZ4" s="175"/>
      <c r="SXA4" s="175"/>
      <c r="SXB4" s="175"/>
      <c r="SXC4" s="175"/>
      <c r="SXD4" s="175"/>
      <c r="SXE4" s="175"/>
      <c r="SXF4" s="175"/>
      <c r="SXG4" s="175"/>
      <c r="SXH4" s="175"/>
      <c r="SXI4" s="175"/>
      <c r="SXJ4" s="175"/>
      <c r="SXK4" s="175"/>
      <c r="SXL4" s="175"/>
      <c r="SXM4" s="175"/>
      <c r="SXN4" s="175"/>
      <c r="SXO4" s="175"/>
      <c r="SXP4" s="175"/>
      <c r="SXQ4" s="175"/>
      <c r="SXR4" s="175"/>
      <c r="SXS4" s="175"/>
      <c r="SXT4" s="175"/>
      <c r="SXU4" s="175"/>
      <c r="SXV4" s="175"/>
      <c r="SXW4" s="175"/>
      <c r="SXX4" s="175"/>
      <c r="SXY4" s="175"/>
      <c r="SXZ4" s="175"/>
      <c r="SYA4" s="175"/>
      <c r="SYB4" s="175"/>
      <c r="SYC4" s="175"/>
      <c r="SYD4" s="175"/>
      <c r="SYE4" s="175"/>
      <c r="SYF4" s="175"/>
      <c r="SYG4" s="175"/>
      <c r="SYH4" s="175"/>
      <c r="SYI4" s="175"/>
      <c r="SYJ4" s="175"/>
      <c r="SYK4" s="175"/>
      <c r="SYL4" s="175"/>
      <c r="SYM4" s="175"/>
      <c r="SYN4" s="175"/>
      <c r="SYO4" s="175"/>
      <c r="SYP4" s="175"/>
      <c r="SYQ4" s="175"/>
      <c r="SYR4" s="175"/>
      <c r="SYS4" s="175"/>
      <c r="SYT4" s="175"/>
      <c r="SYU4" s="175"/>
      <c r="SYV4" s="175"/>
      <c r="SYW4" s="175"/>
      <c r="SYX4" s="175"/>
      <c r="SYY4" s="175"/>
      <c r="SYZ4" s="175"/>
      <c r="SZA4" s="175"/>
      <c r="SZB4" s="175"/>
      <c r="SZC4" s="175"/>
      <c r="SZD4" s="175"/>
      <c r="SZE4" s="175"/>
      <c r="SZF4" s="175"/>
      <c r="SZG4" s="175"/>
      <c r="SZH4" s="175"/>
      <c r="SZI4" s="175"/>
      <c r="SZJ4" s="175"/>
      <c r="SZK4" s="175"/>
      <c r="SZL4" s="175"/>
      <c r="SZM4" s="175"/>
      <c r="SZN4" s="175"/>
      <c r="SZO4" s="175"/>
      <c r="SZP4" s="175"/>
      <c r="SZQ4" s="175"/>
      <c r="SZR4" s="175"/>
      <c r="SZS4" s="175"/>
      <c r="SZT4" s="175"/>
      <c r="SZU4" s="175"/>
      <c r="SZV4" s="175"/>
      <c r="SZW4" s="175"/>
      <c r="SZX4" s="175"/>
      <c r="SZY4" s="175"/>
      <c r="SZZ4" s="175"/>
      <c r="TAA4" s="175"/>
      <c r="TAB4" s="175"/>
      <c r="TAC4" s="175"/>
      <c r="TAD4" s="175"/>
      <c r="TAE4" s="175"/>
      <c r="TAF4" s="175"/>
      <c r="TAG4" s="175"/>
      <c r="TAH4" s="175"/>
      <c r="TAI4" s="175"/>
      <c r="TAJ4" s="175"/>
      <c r="TAK4" s="175"/>
      <c r="TAL4" s="175"/>
      <c r="TAM4" s="175"/>
      <c r="TAN4" s="175"/>
      <c r="TAO4" s="175"/>
      <c r="TAP4" s="175"/>
      <c r="TAQ4" s="175"/>
      <c r="TAR4" s="175"/>
      <c r="TAS4" s="175"/>
      <c r="TAT4" s="175"/>
      <c r="TAU4" s="175"/>
      <c r="TAV4" s="175"/>
      <c r="TAW4" s="175"/>
      <c r="TAX4" s="175"/>
      <c r="TAY4" s="175"/>
      <c r="TAZ4" s="175"/>
      <c r="TBA4" s="175"/>
      <c r="TBB4" s="175"/>
      <c r="TBC4" s="175"/>
      <c r="TBD4" s="175"/>
      <c r="TBE4" s="175"/>
      <c r="TBF4" s="175"/>
      <c r="TBG4" s="175"/>
      <c r="TBH4" s="175"/>
      <c r="TBI4" s="175"/>
      <c r="TBJ4" s="175"/>
      <c r="TBK4" s="175"/>
      <c r="TBL4" s="175"/>
      <c r="TBM4" s="175"/>
      <c r="TBN4" s="175"/>
      <c r="TBO4" s="175"/>
      <c r="TBP4" s="175"/>
      <c r="TBQ4" s="175"/>
      <c r="TBR4" s="175"/>
      <c r="TBS4" s="175"/>
      <c r="TBT4" s="175"/>
      <c r="TBU4" s="175"/>
      <c r="TBV4" s="175"/>
      <c r="TBW4" s="175"/>
      <c r="TBX4" s="175"/>
      <c r="TBY4" s="175"/>
      <c r="TBZ4" s="175"/>
      <c r="TCA4" s="175"/>
      <c r="TCB4" s="175"/>
      <c r="TCC4" s="175"/>
      <c r="TCD4" s="175"/>
      <c r="TCE4" s="175"/>
      <c r="TCF4" s="175"/>
      <c r="TCG4" s="175"/>
      <c r="TCH4" s="175"/>
      <c r="TCI4" s="175"/>
      <c r="TCJ4" s="175"/>
      <c r="TCK4" s="175"/>
      <c r="TCL4" s="175"/>
      <c r="TCM4" s="175"/>
      <c r="TCN4" s="175"/>
      <c r="TCO4" s="175"/>
      <c r="TCP4" s="175"/>
      <c r="TCQ4" s="175"/>
      <c r="TCR4" s="175"/>
      <c r="TCS4" s="175"/>
      <c r="TCT4" s="175"/>
      <c r="TCU4" s="175"/>
      <c r="TCV4" s="175"/>
      <c r="TCW4" s="175"/>
      <c r="TCX4" s="175"/>
      <c r="TCY4" s="175"/>
      <c r="TCZ4" s="175"/>
      <c r="TDA4" s="175"/>
      <c r="TDB4" s="175"/>
      <c r="TDC4" s="175"/>
      <c r="TDD4" s="175"/>
      <c r="TDE4" s="175"/>
      <c r="TDF4" s="175"/>
      <c r="TDG4" s="175"/>
      <c r="TDH4" s="175"/>
      <c r="TDI4" s="175"/>
      <c r="TDJ4" s="175"/>
      <c r="TDK4" s="175"/>
      <c r="TDL4" s="175"/>
      <c r="TDM4" s="175"/>
      <c r="TDN4" s="175"/>
      <c r="TDO4" s="175"/>
      <c r="TDP4" s="175"/>
      <c r="TDQ4" s="175"/>
      <c r="TDR4" s="175"/>
      <c r="TDS4" s="175"/>
      <c r="TDT4" s="175"/>
      <c r="TDU4" s="175"/>
      <c r="TDV4" s="175"/>
      <c r="TDW4" s="175"/>
      <c r="TDX4" s="175"/>
      <c r="TDY4" s="175"/>
      <c r="TDZ4" s="175"/>
      <c r="TEA4" s="175"/>
      <c r="TEB4" s="175"/>
      <c r="TEC4" s="175"/>
      <c r="TED4" s="175"/>
      <c r="TEE4" s="175"/>
      <c r="TEF4" s="175"/>
      <c r="TEG4" s="175"/>
      <c r="TEH4" s="175"/>
      <c r="TEI4" s="175"/>
      <c r="TEJ4" s="175"/>
      <c r="TEK4" s="175"/>
      <c r="TEL4" s="175"/>
      <c r="TEM4" s="175"/>
      <c r="TEN4" s="175"/>
      <c r="TEO4" s="175"/>
      <c r="TEP4" s="175"/>
      <c r="TEQ4" s="175"/>
      <c r="TER4" s="175"/>
      <c r="TES4" s="175"/>
      <c r="TET4" s="175"/>
      <c r="TEU4" s="175"/>
      <c r="TEV4" s="175"/>
      <c r="TEW4" s="175"/>
      <c r="TEX4" s="175"/>
      <c r="TEY4" s="175"/>
      <c r="TEZ4" s="175"/>
      <c r="TFA4" s="175"/>
      <c r="TFB4" s="175"/>
      <c r="TFC4" s="175"/>
      <c r="TFD4" s="175"/>
      <c r="TFE4" s="175"/>
      <c r="TFF4" s="175"/>
      <c r="TFG4" s="175"/>
      <c r="TFH4" s="175"/>
      <c r="TFI4" s="175"/>
      <c r="TFJ4" s="175"/>
      <c r="TFK4" s="175"/>
      <c r="TFL4" s="175"/>
      <c r="TFM4" s="175"/>
      <c r="TFN4" s="175"/>
      <c r="TFO4" s="175"/>
      <c r="TFP4" s="175"/>
      <c r="TFQ4" s="175"/>
      <c r="TFR4" s="175"/>
      <c r="TFS4" s="175"/>
      <c r="TFT4" s="175"/>
      <c r="TFU4" s="175"/>
      <c r="TFV4" s="175"/>
      <c r="TFW4" s="175"/>
      <c r="TFX4" s="175"/>
      <c r="TFY4" s="175"/>
      <c r="TFZ4" s="175"/>
      <c r="TGA4" s="175"/>
      <c r="TGB4" s="175"/>
      <c r="TGC4" s="175"/>
      <c r="TGD4" s="175"/>
      <c r="TGE4" s="175"/>
      <c r="TGF4" s="175"/>
      <c r="TGG4" s="175"/>
      <c r="TGH4" s="175"/>
      <c r="TGI4" s="175"/>
      <c r="TGJ4" s="175"/>
      <c r="TGK4" s="175"/>
      <c r="TGL4" s="175"/>
      <c r="TGM4" s="175"/>
      <c r="TGN4" s="175"/>
      <c r="TGO4" s="175"/>
      <c r="TGP4" s="175"/>
      <c r="TGQ4" s="175"/>
      <c r="TGR4" s="175"/>
      <c r="TGS4" s="175"/>
      <c r="TGT4" s="175"/>
      <c r="TGU4" s="175"/>
      <c r="TGV4" s="175"/>
      <c r="TGW4" s="175"/>
      <c r="TGX4" s="175"/>
      <c r="TGY4" s="175"/>
      <c r="TGZ4" s="175"/>
      <c r="THA4" s="175"/>
      <c r="THB4" s="175"/>
      <c r="THC4" s="175"/>
      <c r="THD4" s="175"/>
      <c r="THE4" s="175"/>
      <c r="THF4" s="175"/>
      <c r="THG4" s="175"/>
      <c r="THH4" s="175"/>
      <c r="THI4" s="175"/>
      <c r="THJ4" s="175"/>
      <c r="THK4" s="175"/>
      <c r="THL4" s="175"/>
      <c r="THM4" s="175"/>
      <c r="THN4" s="175"/>
      <c r="THO4" s="175"/>
      <c r="THP4" s="175"/>
      <c r="THQ4" s="175"/>
      <c r="THR4" s="175"/>
      <c r="THS4" s="175"/>
      <c r="THT4" s="175"/>
      <c r="THU4" s="175"/>
      <c r="THV4" s="175"/>
      <c r="THW4" s="175"/>
      <c r="THX4" s="175"/>
      <c r="THY4" s="175"/>
      <c r="THZ4" s="175"/>
      <c r="TIA4" s="175"/>
      <c r="TIB4" s="175"/>
      <c r="TIC4" s="175"/>
      <c r="TID4" s="175"/>
      <c r="TIE4" s="175"/>
      <c r="TIF4" s="175"/>
      <c r="TIG4" s="175"/>
      <c r="TIH4" s="175"/>
      <c r="TII4" s="175"/>
      <c r="TIJ4" s="175"/>
      <c r="TIK4" s="175"/>
      <c r="TIL4" s="175"/>
      <c r="TIM4" s="175"/>
      <c r="TIN4" s="175"/>
      <c r="TIO4" s="175"/>
      <c r="TIP4" s="175"/>
      <c r="TIQ4" s="175"/>
      <c r="TIR4" s="175"/>
      <c r="TIS4" s="175"/>
      <c r="TIT4" s="175"/>
      <c r="TIU4" s="175"/>
      <c r="TIV4" s="175"/>
      <c r="TIW4" s="175"/>
      <c r="TIX4" s="175"/>
      <c r="TIY4" s="175"/>
      <c r="TIZ4" s="175"/>
      <c r="TJA4" s="175"/>
      <c r="TJB4" s="175"/>
      <c r="TJC4" s="175"/>
      <c r="TJD4" s="175"/>
      <c r="TJE4" s="175"/>
      <c r="TJF4" s="175"/>
      <c r="TJG4" s="175"/>
      <c r="TJH4" s="175"/>
      <c r="TJI4" s="175"/>
      <c r="TJJ4" s="175"/>
      <c r="TJK4" s="175"/>
      <c r="TJL4" s="175"/>
      <c r="TJM4" s="175"/>
      <c r="TJN4" s="175"/>
      <c r="TJO4" s="175"/>
      <c r="TJP4" s="175"/>
      <c r="TJQ4" s="175"/>
      <c r="TJR4" s="175"/>
      <c r="TJS4" s="175"/>
      <c r="TJT4" s="175"/>
      <c r="TJU4" s="175"/>
      <c r="TJV4" s="175"/>
      <c r="TJW4" s="175"/>
      <c r="TJX4" s="175"/>
      <c r="TJY4" s="175"/>
      <c r="TJZ4" s="175"/>
      <c r="TKA4" s="175"/>
      <c r="TKB4" s="175"/>
      <c r="TKC4" s="175"/>
      <c r="TKD4" s="175"/>
      <c r="TKE4" s="175"/>
      <c r="TKF4" s="175"/>
      <c r="TKG4" s="175"/>
      <c r="TKH4" s="175"/>
      <c r="TKI4" s="175"/>
      <c r="TKJ4" s="175"/>
      <c r="TKK4" s="175"/>
      <c r="TKL4" s="175"/>
      <c r="TKM4" s="175"/>
      <c r="TKN4" s="175"/>
      <c r="TKO4" s="175"/>
      <c r="TKP4" s="175"/>
      <c r="TKQ4" s="175"/>
      <c r="TKR4" s="175"/>
      <c r="TKS4" s="175"/>
      <c r="TKT4" s="175"/>
      <c r="TKU4" s="175"/>
      <c r="TKV4" s="175"/>
      <c r="TKW4" s="175"/>
      <c r="TKX4" s="175"/>
      <c r="TKY4" s="175"/>
      <c r="TKZ4" s="175"/>
      <c r="TLA4" s="175"/>
      <c r="TLB4" s="175"/>
      <c r="TLC4" s="175"/>
      <c r="TLD4" s="175"/>
      <c r="TLE4" s="175"/>
      <c r="TLF4" s="175"/>
      <c r="TLG4" s="175"/>
      <c r="TLH4" s="175"/>
      <c r="TLI4" s="175"/>
      <c r="TLJ4" s="175"/>
      <c r="TLK4" s="175"/>
      <c r="TLL4" s="175"/>
      <c r="TLM4" s="175"/>
      <c r="TLN4" s="175"/>
      <c r="TLO4" s="175"/>
      <c r="TLP4" s="175"/>
      <c r="TLQ4" s="175"/>
      <c r="TLR4" s="175"/>
      <c r="TLS4" s="175"/>
      <c r="TLT4" s="175"/>
      <c r="TLU4" s="175"/>
      <c r="TLV4" s="175"/>
      <c r="TLW4" s="175"/>
      <c r="TLX4" s="175"/>
      <c r="TLY4" s="175"/>
      <c r="TLZ4" s="175"/>
      <c r="TMA4" s="175"/>
      <c r="TMB4" s="175"/>
      <c r="TMC4" s="175"/>
      <c r="TMD4" s="175"/>
      <c r="TME4" s="175"/>
      <c r="TMF4" s="175"/>
      <c r="TMG4" s="175"/>
      <c r="TMH4" s="175"/>
      <c r="TMI4" s="175"/>
      <c r="TMJ4" s="175"/>
      <c r="TMK4" s="175"/>
      <c r="TML4" s="175"/>
      <c r="TMM4" s="175"/>
      <c r="TMN4" s="175"/>
      <c r="TMO4" s="175"/>
      <c r="TMP4" s="175"/>
      <c r="TMQ4" s="175"/>
      <c r="TMR4" s="175"/>
      <c r="TMS4" s="175"/>
      <c r="TMT4" s="175"/>
      <c r="TMU4" s="175"/>
      <c r="TMV4" s="175"/>
      <c r="TMW4" s="175"/>
      <c r="TMX4" s="175"/>
      <c r="TMY4" s="175"/>
      <c r="TMZ4" s="175"/>
      <c r="TNA4" s="175"/>
      <c r="TNB4" s="175"/>
      <c r="TNC4" s="175"/>
      <c r="TND4" s="175"/>
      <c r="TNE4" s="175"/>
      <c r="TNF4" s="175"/>
      <c r="TNG4" s="175"/>
      <c r="TNH4" s="175"/>
      <c r="TNI4" s="175"/>
      <c r="TNJ4" s="175"/>
      <c r="TNK4" s="175"/>
      <c r="TNL4" s="175"/>
      <c r="TNM4" s="175"/>
      <c r="TNN4" s="175"/>
      <c r="TNO4" s="175"/>
      <c r="TNP4" s="175"/>
      <c r="TNQ4" s="175"/>
      <c r="TNR4" s="175"/>
      <c r="TNS4" s="175"/>
      <c r="TNT4" s="175"/>
      <c r="TNU4" s="175"/>
      <c r="TNV4" s="175"/>
      <c r="TNW4" s="175"/>
      <c r="TNX4" s="175"/>
      <c r="TNY4" s="175"/>
      <c r="TNZ4" s="175"/>
      <c r="TOA4" s="175"/>
      <c r="TOB4" s="175"/>
      <c r="TOC4" s="175"/>
      <c r="TOD4" s="175"/>
      <c r="TOE4" s="175"/>
      <c r="TOF4" s="175"/>
      <c r="TOG4" s="175"/>
      <c r="TOH4" s="175"/>
      <c r="TOI4" s="175"/>
      <c r="TOJ4" s="175"/>
      <c r="TOK4" s="175"/>
      <c r="TOL4" s="175"/>
      <c r="TOM4" s="175"/>
      <c r="TON4" s="175"/>
      <c r="TOO4" s="175"/>
      <c r="TOP4" s="175"/>
      <c r="TOQ4" s="175"/>
      <c r="TOR4" s="175"/>
      <c r="TOS4" s="175"/>
      <c r="TOT4" s="175"/>
      <c r="TOU4" s="175"/>
      <c r="TOV4" s="175"/>
      <c r="TOW4" s="175"/>
      <c r="TOX4" s="175"/>
      <c r="TOY4" s="175"/>
      <c r="TOZ4" s="175"/>
      <c r="TPA4" s="175"/>
      <c r="TPB4" s="175"/>
      <c r="TPC4" s="175"/>
      <c r="TPD4" s="175"/>
      <c r="TPE4" s="175"/>
      <c r="TPF4" s="175"/>
      <c r="TPG4" s="175"/>
      <c r="TPH4" s="175"/>
      <c r="TPI4" s="175"/>
      <c r="TPJ4" s="175"/>
      <c r="TPK4" s="175"/>
      <c r="TPL4" s="175"/>
      <c r="TPM4" s="175"/>
      <c r="TPN4" s="175"/>
      <c r="TPO4" s="175"/>
      <c r="TPP4" s="175"/>
      <c r="TPQ4" s="175"/>
      <c r="TPR4" s="175"/>
      <c r="TPS4" s="175"/>
      <c r="TPT4" s="175"/>
      <c r="TPU4" s="175"/>
      <c r="TPV4" s="175"/>
      <c r="TPW4" s="175"/>
      <c r="TPX4" s="175"/>
      <c r="TPY4" s="175"/>
      <c r="TPZ4" s="175"/>
      <c r="TQA4" s="175"/>
      <c r="TQB4" s="175"/>
      <c r="TQC4" s="175"/>
      <c r="TQD4" s="175"/>
      <c r="TQE4" s="175"/>
      <c r="TQF4" s="175"/>
      <c r="TQG4" s="175"/>
      <c r="TQH4" s="175"/>
      <c r="TQI4" s="175"/>
      <c r="TQJ4" s="175"/>
      <c r="TQK4" s="175"/>
      <c r="TQL4" s="175"/>
      <c r="TQM4" s="175"/>
      <c r="TQN4" s="175"/>
      <c r="TQO4" s="175"/>
      <c r="TQP4" s="175"/>
      <c r="TQQ4" s="175"/>
      <c r="TQR4" s="175"/>
      <c r="TQS4" s="175"/>
      <c r="TQT4" s="175"/>
      <c r="TQU4" s="175"/>
      <c r="TQV4" s="175"/>
      <c r="TQW4" s="175"/>
      <c r="TQX4" s="175"/>
      <c r="TQY4" s="175"/>
      <c r="TQZ4" s="175"/>
      <c r="TRA4" s="175"/>
      <c r="TRB4" s="175"/>
      <c r="TRC4" s="175"/>
      <c r="TRD4" s="175"/>
      <c r="TRE4" s="175"/>
      <c r="TRF4" s="175"/>
      <c r="TRG4" s="175"/>
      <c r="TRH4" s="175"/>
      <c r="TRI4" s="175"/>
      <c r="TRJ4" s="175"/>
      <c r="TRK4" s="175"/>
      <c r="TRL4" s="175"/>
      <c r="TRM4" s="175"/>
      <c r="TRN4" s="175"/>
      <c r="TRO4" s="175"/>
      <c r="TRP4" s="175"/>
      <c r="TRQ4" s="175"/>
      <c r="TRR4" s="175"/>
      <c r="TRS4" s="175"/>
      <c r="TRT4" s="175"/>
      <c r="TRU4" s="175"/>
      <c r="TRV4" s="175"/>
      <c r="TRW4" s="175"/>
      <c r="TRX4" s="175"/>
      <c r="TRY4" s="175"/>
      <c r="TRZ4" s="175"/>
      <c r="TSA4" s="175"/>
      <c r="TSB4" s="175"/>
      <c r="TSC4" s="175"/>
      <c r="TSD4" s="175"/>
      <c r="TSE4" s="175"/>
      <c r="TSF4" s="175"/>
      <c r="TSG4" s="175"/>
      <c r="TSH4" s="175"/>
      <c r="TSI4" s="175"/>
      <c r="TSJ4" s="175"/>
      <c r="TSK4" s="175"/>
      <c r="TSL4" s="175"/>
      <c r="TSM4" s="175"/>
      <c r="TSN4" s="175"/>
      <c r="TSO4" s="175"/>
      <c r="TSP4" s="175"/>
      <c r="TSQ4" s="175"/>
      <c r="TSR4" s="175"/>
      <c r="TSS4" s="175"/>
      <c r="TST4" s="175"/>
      <c r="TSU4" s="175"/>
      <c r="TSV4" s="175"/>
      <c r="TSW4" s="175"/>
      <c r="TSX4" s="175"/>
      <c r="TSY4" s="175"/>
      <c r="TSZ4" s="175"/>
      <c r="TTA4" s="175"/>
      <c r="TTB4" s="175"/>
      <c r="TTC4" s="175"/>
      <c r="TTD4" s="175"/>
      <c r="TTE4" s="175"/>
      <c r="TTF4" s="175"/>
      <c r="TTG4" s="175"/>
      <c r="TTH4" s="175"/>
      <c r="TTI4" s="175"/>
      <c r="TTJ4" s="175"/>
      <c r="TTK4" s="175"/>
      <c r="TTL4" s="175"/>
      <c r="TTM4" s="175"/>
      <c r="TTN4" s="175"/>
      <c r="TTO4" s="175"/>
      <c r="TTP4" s="175"/>
      <c r="TTQ4" s="175"/>
      <c r="TTR4" s="175"/>
      <c r="TTS4" s="175"/>
      <c r="TTT4" s="175"/>
      <c r="TTU4" s="175"/>
      <c r="TTV4" s="175"/>
      <c r="TTW4" s="175"/>
      <c r="TTX4" s="175"/>
      <c r="TTY4" s="175"/>
      <c r="TTZ4" s="175"/>
      <c r="TUA4" s="175"/>
      <c r="TUB4" s="175"/>
      <c r="TUC4" s="175"/>
      <c r="TUD4" s="175"/>
      <c r="TUE4" s="175"/>
      <c r="TUF4" s="175"/>
      <c r="TUG4" s="175"/>
      <c r="TUH4" s="175"/>
      <c r="TUI4" s="175"/>
      <c r="TUJ4" s="175"/>
      <c r="TUK4" s="175"/>
      <c r="TUL4" s="175"/>
      <c r="TUM4" s="175"/>
      <c r="TUN4" s="175"/>
      <c r="TUO4" s="175"/>
      <c r="TUP4" s="175"/>
      <c r="TUQ4" s="175"/>
      <c r="TUR4" s="175"/>
      <c r="TUS4" s="175"/>
      <c r="TUT4" s="175"/>
      <c r="TUU4" s="175"/>
      <c r="TUV4" s="175"/>
      <c r="TUW4" s="175"/>
      <c r="TUX4" s="175"/>
      <c r="TUY4" s="175"/>
      <c r="TUZ4" s="175"/>
      <c r="TVA4" s="175"/>
      <c r="TVB4" s="175"/>
      <c r="TVC4" s="175"/>
      <c r="TVD4" s="175"/>
      <c r="TVE4" s="175"/>
      <c r="TVF4" s="175"/>
      <c r="TVG4" s="175"/>
      <c r="TVH4" s="175"/>
      <c r="TVI4" s="175"/>
      <c r="TVJ4" s="175"/>
      <c r="TVK4" s="175"/>
      <c r="TVL4" s="175"/>
      <c r="TVM4" s="175"/>
      <c r="TVN4" s="175"/>
      <c r="TVO4" s="175"/>
      <c r="TVP4" s="175"/>
      <c r="TVQ4" s="175"/>
      <c r="TVR4" s="175"/>
      <c r="TVS4" s="175"/>
      <c r="TVT4" s="175"/>
      <c r="TVU4" s="175"/>
      <c r="TVV4" s="175"/>
      <c r="TVW4" s="175"/>
      <c r="TVX4" s="175"/>
      <c r="TVY4" s="175"/>
      <c r="TVZ4" s="175"/>
      <c r="TWA4" s="175"/>
      <c r="TWB4" s="175"/>
      <c r="TWC4" s="175"/>
      <c r="TWD4" s="175"/>
      <c r="TWE4" s="175"/>
      <c r="TWF4" s="175"/>
      <c r="TWG4" s="175"/>
      <c r="TWH4" s="175"/>
      <c r="TWI4" s="175"/>
      <c r="TWJ4" s="175"/>
      <c r="TWK4" s="175"/>
      <c r="TWL4" s="175"/>
      <c r="TWM4" s="175"/>
      <c r="TWN4" s="175"/>
      <c r="TWO4" s="175"/>
      <c r="TWP4" s="175"/>
      <c r="TWQ4" s="175"/>
      <c r="TWR4" s="175"/>
      <c r="TWS4" s="175"/>
      <c r="TWT4" s="175"/>
      <c r="TWU4" s="175"/>
      <c r="TWV4" s="175"/>
      <c r="TWW4" s="175"/>
      <c r="TWX4" s="175"/>
      <c r="TWY4" s="175"/>
      <c r="TWZ4" s="175"/>
      <c r="TXA4" s="175"/>
      <c r="TXB4" s="175"/>
      <c r="TXC4" s="175"/>
      <c r="TXD4" s="175"/>
      <c r="TXE4" s="175"/>
      <c r="TXF4" s="175"/>
      <c r="TXG4" s="175"/>
      <c r="TXH4" s="175"/>
      <c r="TXI4" s="175"/>
      <c r="TXJ4" s="175"/>
      <c r="TXK4" s="175"/>
      <c r="TXL4" s="175"/>
      <c r="TXM4" s="175"/>
      <c r="TXN4" s="175"/>
      <c r="TXO4" s="175"/>
      <c r="TXP4" s="175"/>
      <c r="TXQ4" s="175"/>
      <c r="TXR4" s="175"/>
      <c r="TXS4" s="175"/>
      <c r="TXT4" s="175"/>
      <c r="TXU4" s="175"/>
      <c r="TXV4" s="175"/>
      <c r="TXW4" s="175"/>
      <c r="TXX4" s="175"/>
      <c r="TXY4" s="175"/>
      <c r="TXZ4" s="175"/>
      <c r="TYA4" s="175"/>
      <c r="TYB4" s="175"/>
      <c r="TYC4" s="175"/>
      <c r="TYD4" s="175"/>
      <c r="TYE4" s="175"/>
      <c r="TYF4" s="175"/>
      <c r="TYG4" s="175"/>
      <c r="TYH4" s="175"/>
      <c r="TYI4" s="175"/>
      <c r="TYJ4" s="175"/>
      <c r="TYK4" s="175"/>
      <c r="TYL4" s="175"/>
      <c r="TYM4" s="175"/>
      <c r="TYN4" s="175"/>
      <c r="TYO4" s="175"/>
      <c r="TYP4" s="175"/>
      <c r="TYQ4" s="175"/>
      <c r="TYR4" s="175"/>
      <c r="TYS4" s="175"/>
      <c r="TYT4" s="175"/>
      <c r="TYU4" s="175"/>
      <c r="TYV4" s="175"/>
      <c r="TYW4" s="175"/>
      <c r="TYX4" s="175"/>
      <c r="TYY4" s="175"/>
      <c r="TYZ4" s="175"/>
      <c r="TZA4" s="175"/>
      <c r="TZB4" s="175"/>
      <c r="TZC4" s="175"/>
      <c r="TZD4" s="175"/>
      <c r="TZE4" s="175"/>
      <c r="TZF4" s="175"/>
      <c r="TZG4" s="175"/>
      <c r="TZH4" s="175"/>
      <c r="TZI4" s="175"/>
      <c r="TZJ4" s="175"/>
      <c r="TZK4" s="175"/>
      <c r="TZL4" s="175"/>
      <c r="TZM4" s="175"/>
      <c r="TZN4" s="175"/>
      <c r="TZO4" s="175"/>
      <c r="TZP4" s="175"/>
      <c r="TZQ4" s="175"/>
      <c r="TZR4" s="175"/>
      <c r="TZS4" s="175"/>
      <c r="TZT4" s="175"/>
      <c r="TZU4" s="175"/>
      <c r="TZV4" s="175"/>
      <c r="TZW4" s="175"/>
      <c r="TZX4" s="175"/>
      <c r="TZY4" s="175"/>
      <c r="TZZ4" s="175"/>
      <c r="UAA4" s="175"/>
      <c r="UAB4" s="175"/>
      <c r="UAC4" s="175"/>
      <c r="UAD4" s="175"/>
      <c r="UAE4" s="175"/>
      <c r="UAF4" s="175"/>
      <c r="UAG4" s="175"/>
      <c r="UAH4" s="175"/>
      <c r="UAI4" s="175"/>
      <c r="UAJ4" s="175"/>
      <c r="UAK4" s="175"/>
      <c r="UAL4" s="175"/>
      <c r="UAM4" s="175"/>
      <c r="UAN4" s="175"/>
      <c r="UAO4" s="175"/>
      <c r="UAP4" s="175"/>
      <c r="UAQ4" s="175"/>
      <c r="UAR4" s="175"/>
      <c r="UAS4" s="175"/>
      <c r="UAT4" s="175"/>
      <c r="UAU4" s="175"/>
      <c r="UAV4" s="175"/>
      <c r="UAW4" s="175"/>
      <c r="UAX4" s="175"/>
      <c r="UAY4" s="175"/>
      <c r="UAZ4" s="175"/>
      <c r="UBA4" s="175"/>
      <c r="UBB4" s="175"/>
      <c r="UBC4" s="175"/>
      <c r="UBD4" s="175"/>
      <c r="UBE4" s="175"/>
      <c r="UBF4" s="175"/>
      <c r="UBG4" s="175"/>
      <c r="UBH4" s="175"/>
      <c r="UBI4" s="175"/>
      <c r="UBJ4" s="175"/>
      <c r="UBK4" s="175"/>
      <c r="UBL4" s="175"/>
      <c r="UBM4" s="175"/>
      <c r="UBN4" s="175"/>
      <c r="UBO4" s="175"/>
      <c r="UBP4" s="175"/>
      <c r="UBQ4" s="175"/>
      <c r="UBR4" s="175"/>
      <c r="UBS4" s="175"/>
      <c r="UBT4" s="175"/>
      <c r="UBU4" s="175"/>
      <c r="UBV4" s="175"/>
      <c r="UBW4" s="175"/>
      <c r="UBX4" s="175"/>
      <c r="UBY4" s="175"/>
      <c r="UBZ4" s="175"/>
      <c r="UCA4" s="175"/>
      <c r="UCB4" s="175"/>
      <c r="UCC4" s="175"/>
      <c r="UCD4" s="175"/>
      <c r="UCE4" s="175"/>
      <c r="UCF4" s="175"/>
      <c r="UCG4" s="175"/>
      <c r="UCH4" s="175"/>
      <c r="UCI4" s="175"/>
      <c r="UCJ4" s="175"/>
      <c r="UCK4" s="175"/>
      <c r="UCL4" s="175"/>
      <c r="UCM4" s="175"/>
      <c r="UCN4" s="175"/>
      <c r="UCO4" s="175"/>
      <c r="UCP4" s="175"/>
      <c r="UCQ4" s="175"/>
      <c r="UCR4" s="175"/>
      <c r="UCS4" s="175"/>
      <c r="UCT4" s="175"/>
      <c r="UCU4" s="175"/>
      <c r="UCV4" s="175"/>
      <c r="UCW4" s="175"/>
      <c r="UCX4" s="175"/>
      <c r="UCY4" s="175"/>
      <c r="UCZ4" s="175"/>
      <c r="UDA4" s="175"/>
      <c r="UDB4" s="175"/>
      <c r="UDC4" s="175"/>
      <c r="UDD4" s="175"/>
      <c r="UDE4" s="175"/>
      <c r="UDF4" s="175"/>
      <c r="UDG4" s="175"/>
      <c r="UDH4" s="175"/>
      <c r="UDI4" s="175"/>
      <c r="UDJ4" s="175"/>
      <c r="UDK4" s="175"/>
      <c r="UDL4" s="175"/>
      <c r="UDM4" s="175"/>
      <c r="UDN4" s="175"/>
      <c r="UDO4" s="175"/>
      <c r="UDP4" s="175"/>
      <c r="UDQ4" s="175"/>
      <c r="UDR4" s="175"/>
      <c r="UDS4" s="175"/>
      <c r="UDT4" s="175"/>
      <c r="UDU4" s="175"/>
      <c r="UDV4" s="175"/>
      <c r="UDW4" s="175"/>
      <c r="UDX4" s="175"/>
      <c r="UDY4" s="175"/>
      <c r="UDZ4" s="175"/>
      <c r="UEA4" s="175"/>
      <c r="UEB4" s="175"/>
      <c r="UEC4" s="175"/>
      <c r="UED4" s="175"/>
      <c r="UEE4" s="175"/>
      <c r="UEF4" s="175"/>
      <c r="UEG4" s="175"/>
      <c r="UEH4" s="175"/>
      <c r="UEI4" s="175"/>
      <c r="UEJ4" s="175"/>
      <c r="UEK4" s="175"/>
      <c r="UEL4" s="175"/>
      <c r="UEM4" s="175"/>
      <c r="UEN4" s="175"/>
      <c r="UEO4" s="175"/>
      <c r="UEP4" s="175"/>
      <c r="UEQ4" s="175"/>
      <c r="UER4" s="175"/>
      <c r="UES4" s="175"/>
      <c r="UET4" s="175"/>
      <c r="UEU4" s="175"/>
      <c r="UEV4" s="175"/>
      <c r="UEW4" s="175"/>
      <c r="UEX4" s="175"/>
      <c r="UEY4" s="175"/>
      <c r="UEZ4" s="175"/>
      <c r="UFA4" s="175"/>
      <c r="UFB4" s="175"/>
      <c r="UFC4" s="175"/>
      <c r="UFD4" s="175"/>
      <c r="UFE4" s="175"/>
      <c r="UFF4" s="175"/>
      <c r="UFG4" s="175"/>
      <c r="UFH4" s="175"/>
      <c r="UFI4" s="175"/>
      <c r="UFJ4" s="175"/>
      <c r="UFK4" s="175"/>
      <c r="UFL4" s="175"/>
      <c r="UFM4" s="175"/>
      <c r="UFN4" s="175"/>
      <c r="UFO4" s="175"/>
      <c r="UFP4" s="175"/>
      <c r="UFQ4" s="175"/>
      <c r="UFR4" s="175"/>
      <c r="UFS4" s="175"/>
      <c r="UFT4" s="175"/>
      <c r="UFU4" s="175"/>
      <c r="UFV4" s="175"/>
      <c r="UFW4" s="175"/>
      <c r="UFX4" s="175"/>
      <c r="UFY4" s="175"/>
      <c r="UFZ4" s="175"/>
      <c r="UGA4" s="175"/>
      <c r="UGB4" s="175"/>
      <c r="UGC4" s="175"/>
      <c r="UGD4" s="175"/>
      <c r="UGE4" s="175"/>
      <c r="UGF4" s="175"/>
      <c r="UGG4" s="175"/>
      <c r="UGH4" s="175"/>
      <c r="UGI4" s="175"/>
      <c r="UGJ4" s="175"/>
      <c r="UGK4" s="175"/>
      <c r="UGL4" s="175"/>
      <c r="UGM4" s="175"/>
      <c r="UGN4" s="175"/>
      <c r="UGO4" s="175"/>
      <c r="UGP4" s="175"/>
      <c r="UGQ4" s="175"/>
      <c r="UGR4" s="175"/>
      <c r="UGS4" s="175"/>
      <c r="UGT4" s="175"/>
      <c r="UGU4" s="175"/>
      <c r="UGV4" s="175"/>
      <c r="UGW4" s="175"/>
      <c r="UGX4" s="175"/>
      <c r="UGY4" s="175"/>
      <c r="UGZ4" s="175"/>
      <c r="UHA4" s="175"/>
      <c r="UHB4" s="175"/>
      <c r="UHC4" s="175"/>
      <c r="UHD4" s="175"/>
      <c r="UHE4" s="175"/>
      <c r="UHF4" s="175"/>
      <c r="UHG4" s="175"/>
      <c r="UHH4" s="175"/>
      <c r="UHI4" s="175"/>
      <c r="UHJ4" s="175"/>
      <c r="UHK4" s="175"/>
      <c r="UHL4" s="175"/>
      <c r="UHM4" s="175"/>
      <c r="UHN4" s="175"/>
      <c r="UHO4" s="175"/>
      <c r="UHP4" s="175"/>
      <c r="UHQ4" s="175"/>
      <c r="UHR4" s="175"/>
      <c r="UHS4" s="175"/>
      <c r="UHT4" s="175"/>
      <c r="UHU4" s="175"/>
      <c r="UHV4" s="175"/>
      <c r="UHW4" s="175"/>
      <c r="UHX4" s="175"/>
      <c r="UHY4" s="175"/>
      <c r="UHZ4" s="175"/>
      <c r="UIA4" s="175"/>
      <c r="UIB4" s="175"/>
      <c r="UIC4" s="175"/>
      <c r="UID4" s="175"/>
      <c r="UIE4" s="175"/>
      <c r="UIF4" s="175"/>
      <c r="UIG4" s="175"/>
      <c r="UIH4" s="175"/>
      <c r="UII4" s="175"/>
      <c r="UIJ4" s="175"/>
      <c r="UIK4" s="175"/>
      <c r="UIL4" s="175"/>
      <c r="UIM4" s="175"/>
      <c r="UIN4" s="175"/>
      <c r="UIO4" s="175"/>
      <c r="UIP4" s="175"/>
      <c r="UIQ4" s="175"/>
      <c r="UIR4" s="175"/>
      <c r="UIS4" s="175"/>
      <c r="UIT4" s="175"/>
      <c r="UIU4" s="175"/>
      <c r="UIV4" s="175"/>
      <c r="UIW4" s="175"/>
      <c r="UIX4" s="175"/>
      <c r="UIY4" s="175"/>
      <c r="UIZ4" s="175"/>
      <c r="UJA4" s="175"/>
      <c r="UJB4" s="175"/>
      <c r="UJC4" s="175"/>
      <c r="UJD4" s="175"/>
      <c r="UJE4" s="175"/>
      <c r="UJF4" s="175"/>
      <c r="UJG4" s="175"/>
      <c r="UJH4" s="175"/>
      <c r="UJI4" s="175"/>
      <c r="UJJ4" s="175"/>
      <c r="UJK4" s="175"/>
      <c r="UJL4" s="175"/>
      <c r="UJM4" s="175"/>
      <c r="UJN4" s="175"/>
      <c r="UJO4" s="175"/>
      <c r="UJP4" s="175"/>
      <c r="UJQ4" s="175"/>
      <c r="UJR4" s="175"/>
      <c r="UJS4" s="175"/>
      <c r="UJT4" s="175"/>
      <c r="UJU4" s="175"/>
      <c r="UJV4" s="175"/>
      <c r="UJW4" s="175"/>
      <c r="UJX4" s="175"/>
      <c r="UJY4" s="175"/>
      <c r="UJZ4" s="175"/>
      <c r="UKA4" s="175"/>
      <c r="UKB4" s="175"/>
      <c r="UKC4" s="175"/>
      <c r="UKD4" s="175"/>
      <c r="UKE4" s="175"/>
      <c r="UKF4" s="175"/>
      <c r="UKG4" s="175"/>
      <c r="UKH4" s="175"/>
      <c r="UKI4" s="175"/>
      <c r="UKJ4" s="175"/>
      <c r="UKK4" s="175"/>
      <c r="UKL4" s="175"/>
      <c r="UKM4" s="175"/>
      <c r="UKN4" s="175"/>
      <c r="UKO4" s="175"/>
      <c r="UKP4" s="175"/>
      <c r="UKQ4" s="175"/>
      <c r="UKR4" s="175"/>
      <c r="UKS4" s="175"/>
      <c r="UKT4" s="175"/>
      <c r="UKU4" s="175"/>
      <c r="UKV4" s="175"/>
      <c r="UKW4" s="175"/>
      <c r="UKX4" s="175"/>
      <c r="UKY4" s="175"/>
      <c r="UKZ4" s="175"/>
      <c r="ULA4" s="175"/>
      <c r="ULB4" s="175"/>
      <c r="ULC4" s="175"/>
      <c r="ULD4" s="175"/>
      <c r="ULE4" s="175"/>
      <c r="ULF4" s="175"/>
      <c r="ULG4" s="175"/>
      <c r="ULH4" s="175"/>
      <c r="ULI4" s="175"/>
      <c r="ULJ4" s="175"/>
      <c r="ULK4" s="175"/>
      <c r="ULL4" s="175"/>
      <c r="ULM4" s="175"/>
      <c r="ULN4" s="175"/>
      <c r="ULO4" s="175"/>
      <c r="ULP4" s="175"/>
      <c r="ULQ4" s="175"/>
      <c r="ULR4" s="175"/>
      <c r="ULS4" s="175"/>
      <c r="ULT4" s="175"/>
      <c r="ULU4" s="175"/>
      <c r="ULV4" s="175"/>
      <c r="ULW4" s="175"/>
      <c r="ULX4" s="175"/>
      <c r="ULY4" s="175"/>
      <c r="ULZ4" s="175"/>
      <c r="UMA4" s="175"/>
      <c r="UMB4" s="175"/>
      <c r="UMC4" s="175"/>
      <c r="UMD4" s="175"/>
      <c r="UME4" s="175"/>
      <c r="UMF4" s="175"/>
      <c r="UMG4" s="175"/>
      <c r="UMH4" s="175"/>
      <c r="UMI4" s="175"/>
      <c r="UMJ4" s="175"/>
      <c r="UMK4" s="175"/>
      <c r="UML4" s="175"/>
      <c r="UMM4" s="175"/>
      <c r="UMN4" s="175"/>
      <c r="UMO4" s="175"/>
      <c r="UMP4" s="175"/>
      <c r="UMQ4" s="175"/>
      <c r="UMR4" s="175"/>
      <c r="UMS4" s="175"/>
      <c r="UMT4" s="175"/>
      <c r="UMU4" s="175"/>
      <c r="UMV4" s="175"/>
      <c r="UMW4" s="175"/>
      <c r="UMX4" s="175"/>
      <c r="UMY4" s="175"/>
      <c r="UMZ4" s="175"/>
      <c r="UNA4" s="175"/>
      <c r="UNB4" s="175"/>
      <c r="UNC4" s="175"/>
      <c r="UND4" s="175"/>
      <c r="UNE4" s="175"/>
      <c r="UNF4" s="175"/>
      <c r="UNG4" s="175"/>
      <c r="UNH4" s="175"/>
      <c r="UNI4" s="175"/>
      <c r="UNJ4" s="175"/>
      <c r="UNK4" s="175"/>
      <c r="UNL4" s="175"/>
      <c r="UNM4" s="175"/>
      <c r="UNN4" s="175"/>
      <c r="UNO4" s="175"/>
      <c r="UNP4" s="175"/>
      <c r="UNQ4" s="175"/>
      <c r="UNR4" s="175"/>
      <c r="UNS4" s="175"/>
      <c r="UNT4" s="175"/>
      <c r="UNU4" s="175"/>
      <c r="UNV4" s="175"/>
      <c r="UNW4" s="175"/>
      <c r="UNX4" s="175"/>
      <c r="UNY4" s="175"/>
      <c r="UNZ4" s="175"/>
      <c r="UOA4" s="175"/>
      <c r="UOB4" s="175"/>
      <c r="UOC4" s="175"/>
      <c r="UOD4" s="175"/>
      <c r="UOE4" s="175"/>
      <c r="UOF4" s="175"/>
      <c r="UOG4" s="175"/>
      <c r="UOH4" s="175"/>
      <c r="UOI4" s="175"/>
      <c r="UOJ4" s="175"/>
      <c r="UOK4" s="175"/>
      <c r="UOL4" s="175"/>
      <c r="UOM4" s="175"/>
      <c r="UON4" s="175"/>
      <c r="UOO4" s="175"/>
      <c r="UOP4" s="175"/>
      <c r="UOQ4" s="175"/>
      <c r="UOR4" s="175"/>
      <c r="UOS4" s="175"/>
      <c r="UOT4" s="175"/>
      <c r="UOU4" s="175"/>
      <c r="UOV4" s="175"/>
      <c r="UOW4" s="175"/>
      <c r="UOX4" s="175"/>
      <c r="UOY4" s="175"/>
      <c r="UOZ4" s="175"/>
      <c r="UPA4" s="175"/>
      <c r="UPB4" s="175"/>
      <c r="UPC4" s="175"/>
      <c r="UPD4" s="175"/>
      <c r="UPE4" s="175"/>
      <c r="UPF4" s="175"/>
      <c r="UPG4" s="175"/>
      <c r="UPH4" s="175"/>
      <c r="UPI4" s="175"/>
      <c r="UPJ4" s="175"/>
      <c r="UPK4" s="175"/>
      <c r="UPL4" s="175"/>
      <c r="UPM4" s="175"/>
      <c r="UPN4" s="175"/>
      <c r="UPO4" s="175"/>
      <c r="UPP4" s="175"/>
      <c r="UPQ4" s="175"/>
      <c r="UPR4" s="175"/>
      <c r="UPS4" s="175"/>
      <c r="UPT4" s="175"/>
      <c r="UPU4" s="175"/>
      <c r="UPV4" s="175"/>
      <c r="UPW4" s="175"/>
      <c r="UPX4" s="175"/>
      <c r="UPY4" s="175"/>
      <c r="UPZ4" s="175"/>
      <c r="UQA4" s="175"/>
      <c r="UQB4" s="175"/>
      <c r="UQC4" s="175"/>
      <c r="UQD4" s="175"/>
      <c r="UQE4" s="175"/>
      <c r="UQF4" s="175"/>
      <c r="UQG4" s="175"/>
      <c r="UQH4" s="175"/>
      <c r="UQI4" s="175"/>
      <c r="UQJ4" s="175"/>
      <c r="UQK4" s="175"/>
      <c r="UQL4" s="175"/>
      <c r="UQM4" s="175"/>
      <c r="UQN4" s="175"/>
      <c r="UQO4" s="175"/>
      <c r="UQP4" s="175"/>
      <c r="UQQ4" s="175"/>
      <c r="UQR4" s="175"/>
      <c r="UQS4" s="175"/>
      <c r="UQT4" s="175"/>
      <c r="UQU4" s="175"/>
      <c r="UQV4" s="175"/>
      <c r="UQW4" s="175"/>
      <c r="UQX4" s="175"/>
      <c r="UQY4" s="175"/>
      <c r="UQZ4" s="175"/>
      <c r="URA4" s="175"/>
      <c r="URB4" s="175"/>
      <c r="URC4" s="175"/>
      <c r="URD4" s="175"/>
      <c r="URE4" s="175"/>
      <c r="URF4" s="175"/>
      <c r="URG4" s="175"/>
      <c r="URH4" s="175"/>
      <c r="URI4" s="175"/>
      <c r="URJ4" s="175"/>
      <c r="URK4" s="175"/>
      <c r="URL4" s="175"/>
      <c r="URM4" s="175"/>
      <c r="URN4" s="175"/>
      <c r="URO4" s="175"/>
      <c r="URP4" s="175"/>
      <c r="URQ4" s="175"/>
      <c r="URR4" s="175"/>
      <c r="URS4" s="175"/>
      <c r="URT4" s="175"/>
      <c r="URU4" s="175"/>
      <c r="URV4" s="175"/>
      <c r="URW4" s="175"/>
      <c r="URX4" s="175"/>
      <c r="URY4" s="175"/>
      <c r="URZ4" s="175"/>
      <c r="USA4" s="175"/>
      <c r="USB4" s="175"/>
      <c r="USC4" s="175"/>
      <c r="USD4" s="175"/>
      <c r="USE4" s="175"/>
      <c r="USF4" s="175"/>
      <c r="USG4" s="175"/>
      <c r="USH4" s="175"/>
      <c r="USI4" s="175"/>
      <c r="USJ4" s="175"/>
      <c r="USK4" s="175"/>
      <c r="USL4" s="175"/>
      <c r="USM4" s="175"/>
      <c r="USN4" s="175"/>
      <c r="USO4" s="175"/>
      <c r="USP4" s="175"/>
      <c r="USQ4" s="175"/>
      <c r="USR4" s="175"/>
      <c r="USS4" s="175"/>
      <c r="UST4" s="175"/>
      <c r="USU4" s="175"/>
      <c r="USV4" s="175"/>
      <c r="USW4" s="175"/>
      <c r="USX4" s="175"/>
      <c r="USY4" s="175"/>
      <c r="USZ4" s="175"/>
      <c r="UTA4" s="175"/>
      <c r="UTB4" s="175"/>
      <c r="UTC4" s="175"/>
      <c r="UTD4" s="175"/>
      <c r="UTE4" s="175"/>
      <c r="UTF4" s="175"/>
      <c r="UTG4" s="175"/>
      <c r="UTH4" s="175"/>
      <c r="UTI4" s="175"/>
      <c r="UTJ4" s="175"/>
      <c r="UTK4" s="175"/>
      <c r="UTL4" s="175"/>
      <c r="UTM4" s="175"/>
      <c r="UTN4" s="175"/>
      <c r="UTO4" s="175"/>
      <c r="UTP4" s="175"/>
      <c r="UTQ4" s="175"/>
      <c r="UTR4" s="175"/>
      <c r="UTS4" s="175"/>
      <c r="UTT4" s="175"/>
      <c r="UTU4" s="175"/>
      <c r="UTV4" s="175"/>
      <c r="UTW4" s="175"/>
      <c r="UTX4" s="175"/>
      <c r="UTY4" s="175"/>
      <c r="UTZ4" s="175"/>
      <c r="UUA4" s="175"/>
      <c r="UUB4" s="175"/>
      <c r="UUC4" s="175"/>
      <c r="UUD4" s="175"/>
      <c r="UUE4" s="175"/>
      <c r="UUF4" s="175"/>
      <c r="UUG4" s="175"/>
      <c r="UUH4" s="175"/>
      <c r="UUI4" s="175"/>
      <c r="UUJ4" s="175"/>
      <c r="UUK4" s="175"/>
      <c r="UUL4" s="175"/>
      <c r="UUM4" s="175"/>
      <c r="UUN4" s="175"/>
      <c r="UUO4" s="175"/>
      <c r="UUP4" s="175"/>
      <c r="UUQ4" s="175"/>
      <c r="UUR4" s="175"/>
      <c r="UUS4" s="175"/>
      <c r="UUT4" s="175"/>
      <c r="UUU4" s="175"/>
      <c r="UUV4" s="175"/>
      <c r="UUW4" s="175"/>
      <c r="UUX4" s="175"/>
      <c r="UUY4" s="175"/>
      <c r="UUZ4" s="175"/>
      <c r="UVA4" s="175"/>
      <c r="UVB4" s="175"/>
      <c r="UVC4" s="175"/>
      <c r="UVD4" s="175"/>
      <c r="UVE4" s="175"/>
      <c r="UVF4" s="175"/>
      <c r="UVG4" s="175"/>
      <c r="UVH4" s="175"/>
      <c r="UVI4" s="175"/>
      <c r="UVJ4" s="175"/>
      <c r="UVK4" s="175"/>
      <c r="UVL4" s="175"/>
      <c r="UVM4" s="175"/>
      <c r="UVN4" s="175"/>
      <c r="UVO4" s="175"/>
      <c r="UVP4" s="175"/>
      <c r="UVQ4" s="175"/>
      <c r="UVR4" s="175"/>
      <c r="UVS4" s="175"/>
      <c r="UVT4" s="175"/>
      <c r="UVU4" s="175"/>
      <c r="UVV4" s="175"/>
      <c r="UVW4" s="175"/>
      <c r="UVX4" s="175"/>
      <c r="UVY4" s="175"/>
      <c r="UVZ4" s="175"/>
      <c r="UWA4" s="175"/>
      <c r="UWB4" s="175"/>
      <c r="UWC4" s="175"/>
      <c r="UWD4" s="175"/>
      <c r="UWE4" s="175"/>
      <c r="UWF4" s="175"/>
      <c r="UWG4" s="175"/>
      <c r="UWH4" s="175"/>
      <c r="UWI4" s="175"/>
      <c r="UWJ4" s="175"/>
      <c r="UWK4" s="175"/>
      <c r="UWL4" s="175"/>
      <c r="UWM4" s="175"/>
      <c r="UWN4" s="175"/>
      <c r="UWO4" s="175"/>
      <c r="UWP4" s="175"/>
      <c r="UWQ4" s="175"/>
      <c r="UWR4" s="175"/>
      <c r="UWS4" s="175"/>
      <c r="UWT4" s="175"/>
      <c r="UWU4" s="175"/>
      <c r="UWV4" s="175"/>
      <c r="UWW4" s="175"/>
      <c r="UWX4" s="175"/>
      <c r="UWY4" s="175"/>
      <c r="UWZ4" s="175"/>
      <c r="UXA4" s="175"/>
      <c r="UXB4" s="175"/>
      <c r="UXC4" s="175"/>
      <c r="UXD4" s="175"/>
      <c r="UXE4" s="175"/>
      <c r="UXF4" s="175"/>
      <c r="UXG4" s="175"/>
      <c r="UXH4" s="175"/>
      <c r="UXI4" s="175"/>
      <c r="UXJ4" s="175"/>
      <c r="UXK4" s="175"/>
      <c r="UXL4" s="175"/>
      <c r="UXM4" s="175"/>
      <c r="UXN4" s="175"/>
      <c r="UXO4" s="175"/>
      <c r="UXP4" s="175"/>
      <c r="UXQ4" s="175"/>
      <c r="UXR4" s="175"/>
      <c r="UXS4" s="175"/>
      <c r="UXT4" s="175"/>
      <c r="UXU4" s="175"/>
      <c r="UXV4" s="175"/>
      <c r="UXW4" s="175"/>
      <c r="UXX4" s="175"/>
      <c r="UXY4" s="175"/>
      <c r="UXZ4" s="175"/>
      <c r="UYA4" s="175"/>
      <c r="UYB4" s="175"/>
      <c r="UYC4" s="175"/>
      <c r="UYD4" s="175"/>
      <c r="UYE4" s="175"/>
      <c r="UYF4" s="175"/>
      <c r="UYG4" s="175"/>
      <c r="UYH4" s="175"/>
      <c r="UYI4" s="175"/>
      <c r="UYJ4" s="175"/>
      <c r="UYK4" s="175"/>
      <c r="UYL4" s="175"/>
      <c r="UYM4" s="175"/>
      <c r="UYN4" s="175"/>
      <c r="UYO4" s="175"/>
      <c r="UYP4" s="175"/>
      <c r="UYQ4" s="175"/>
      <c r="UYR4" s="175"/>
      <c r="UYS4" s="175"/>
      <c r="UYT4" s="175"/>
      <c r="UYU4" s="175"/>
      <c r="UYV4" s="175"/>
      <c r="UYW4" s="175"/>
      <c r="UYX4" s="175"/>
      <c r="UYY4" s="175"/>
      <c r="UYZ4" s="175"/>
      <c r="UZA4" s="175"/>
      <c r="UZB4" s="175"/>
      <c r="UZC4" s="175"/>
      <c r="UZD4" s="175"/>
      <c r="UZE4" s="175"/>
      <c r="UZF4" s="175"/>
      <c r="UZG4" s="175"/>
      <c r="UZH4" s="175"/>
      <c r="UZI4" s="175"/>
      <c r="UZJ4" s="175"/>
      <c r="UZK4" s="175"/>
      <c r="UZL4" s="175"/>
      <c r="UZM4" s="175"/>
      <c r="UZN4" s="175"/>
      <c r="UZO4" s="175"/>
      <c r="UZP4" s="175"/>
      <c r="UZQ4" s="175"/>
      <c r="UZR4" s="175"/>
      <c r="UZS4" s="175"/>
      <c r="UZT4" s="175"/>
      <c r="UZU4" s="175"/>
      <c r="UZV4" s="175"/>
      <c r="UZW4" s="175"/>
      <c r="UZX4" s="175"/>
      <c r="UZY4" s="175"/>
      <c r="UZZ4" s="175"/>
      <c r="VAA4" s="175"/>
      <c r="VAB4" s="175"/>
      <c r="VAC4" s="175"/>
      <c r="VAD4" s="175"/>
      <c r="VAE4" s="175"/>
      <c r="VAF4" s="175"/>
      <c r="VAG4" s="175"/>
      <c r="VAH4" s="175"/>
      <c r="VAI4" s="175"/>
      <c r="VAJ4" s="175"/>
      <c r="VAK4" s="175"/>
      <c r="VAL4" s="175"/>
      <c r="VAM4" s="175"/>
      <c r="VAN4" s="175"/>
      <c r="VAO4" s="175"/>
      <c r="VAP4" s="175"/>
      <c r="VAQ4" s="175"/>
      <c r="VAR4" s="175"/>
      <c r="VAS4" s="175"/>
      <c r="VAT4" s="175"/>
      <c r="VAU4" s="175"/>
      <c r="VAV4" s="175"/>
      <c r="VAW4" s="175"/>
      <c r="VAX4" s="175"/>
      <c r="VAY4" s="175"/>
      <c r="VAZ4" s="175"/>
      <c r="VBA4" s="175"/>
      <c r="VBB4" s="175"/>
      <c r="VBC4" s="175"/>
      <c r="VBD4" s="175"/>
      <c r="VBE4" s="175"/>
      <c r="VBF4" s="175"/>
      <c r="VBG4" s="175"/>
      <c r="VBH4" s="175"/>
      <c r="VBI4" s="175"/>
      <c r="VBJ4" s="175"/>
      <c r="VBK4" s="175"/>
      <c r="VBL4" s="175"/>
      <c r="VBM4" s="175"/>
      <c r="VBN4" s="175"/>
      <c r="VBO4" s="175"/>
      <c r="VBP4" s="175"/>
      <c r="VBQ4" s="175"/>
      <c r="VBR4" s="175"/>
      <c r="VBS4" s="175"/>
      <c r="VBT4" s="175"/>
      <c r="VBU4" s="175"/>
      <c r="VBV4" s="175"/>
      <c r="VBW4" s="175"/>
      <c r="VBX4" s="175"/>
      <c r="VBY4" s="175"/>
      <c r="VBZ4" s="175"/>
      <c r="VCA4" s="175"/>
      <c r="VCB4" s="175"/>
      <c r="VCC4" s="175"/>
      <c r="VCD4" s="175"/>
      <c r="VCE4" s="175"/>
      <c r="VCF4" s="175"/>
      <c r="VCG4" s="175"/>
      <c r="VCH4" s="175"/>
      <c r="VCI4" s="175"/>
      <c r="VCJ4" s="175"/>
      <c r="VCK4" s="175"/>
      <c r="VCL4" s="175"/>
      <c r="VCM4" s="175"/>
      <c r="VCN4" s="175"/>
      <c r="VCO4" s="175"/>
      <c r="VCP4" s="175"/>
      <c r="VCQ4" s="175"/>
      <c r="VCR4" s="175"/>
      <c r="VCS4" s="175"/>
      <c r="VCT4" s="175"/>
      <c r="VCU4" s="175"/>
      <c r="VCV4" s="175"/>
      <c r="VCW4" s="175"/>
      <c r="VCX4" s="175"/>
      <c r="VCY4" s="175"/>
      <c r="VCZ4" s="175"/>
      <c r="VDA4" s="175"/>
      <c r="VDB4" s="175"/>
      <c r="VDC4" s="175"/>
      <c r="VDD4" s="175"/>
      <c r="VDE4" s="175"/>
      <c r="VDF4" s="175"/>
      <c r="VDG4" s="175"/>
      <c r="VDH4" s="175"/>
      <c r="VDI4" s="175"/>
      <c r="VDJ4" s="175"/>
      <c r="VDK4" s="175"/>
      <c r="VDL4" s="175"/>
      <c r="VDM4" s="175"/>
      <c r="VDN4" s="175"/>
      <c r="VDO4" s="175"/>
      <c r="VDP4" s="175"/>
      <c r="VDQ4" s="175"/>
      <c r="VDR4" s="175"/>
      <c r="VDS4" s="175"/>
      <c r="VDT4" s="175"/>
      <c r="VDU4" s="175"/>
      <c r="VDV4" s="175"/>
      <c r="VDW4" s="175"/>
      <c r="VDX4" s="175"/>
      <c r="VDY4" s="175"/>
      <c r="VDZ4" s="175"/>
      <c r="VEA4" s="175"/>
      <c r="VEB4" s="175"/>
      <c r="VEC4" s="175"/>
      <c r="VED4" s="175"/>
      <c r="VEE4" s="175"/>
      <c r="VEF4" s="175"/>
      <c r="VEG4" s="175"/>
      <c r="VEH4" s="175"/>
      <c r="VEI4" s="175"/>
      <c r="VEJ4" s="175"/>
      <c r="VEK4" s="175"/>
      <c r="VEL4" s="175"/>
      <c r="VEM4" s="175"/>
      <c r="VEN4" s="175"/>
      <c r="VEO4" s="175"/>
      <c r="VEP4" s="175"/>
      <c r="VEQ4" s="175"/>
      <c r="VER4" s="175"/>
      <c r="VES4" s="175"/>
      <c r="VET4" s="175"/>
      <c r="VEU4" s="175"/>
      <c r="VEV4" s="175"/>
      <c r="VEW4" s="175"/>
      <c r="VEX4" s="175"/>
      <c r="VEY4" s="175"/>
      <c r="VEZ4" s="175"/>
      <c r="VFA4" s="175"/>
      <c r="VFB4" s="175"/>
      <c r="VFC4" s="175"/>
      <c r="VFD4" s="175"/>
      <c r="VFE4" s="175"/>
      <c r="VFF4" s="175"/>
      <c r="VFG4" s="175"/>
      <c r="VFH4" s="175"/>
      <c r="VFI4" s="175"/>
      <c r="VFJ4" s="175"/>
      <c r="VFK4" s="175"/>
      <c r="VFL4" s="175"/>
      <c r="VFM4" s="175"/>
      <c r="VFN4" s="175"/>
      <c r="VFO4" s="175"/>
      <c r="VFP4" s="175"/>
      <c r="VFQ4" s="175"/>
      <c r="VFR4" s="175"/>
      <c r="VFS4" s="175"/>
      <c r="VFT4" s="175"/>
      <c r="VFU4" s="175"/>
      <c r="VFV4" s="175"/>
      <c r="VFW4" s="175"/>
      <c r="VFX4" s="175"/>
      <c r="VFY4" s="175"/>
      <c r="VFZ4" s="175"/>
      <c r="VGA4" s="175"/>
      <c r="VGB4" s="175"/>
      <c r="VGC4" s="175"/>
      <c r="VGD4" s="175"/>
      <c r="VGE4" s="175"/>
      <c r="VGF4" s="175"/>
      <c r="VGG4" s="175"/>
      <c r="VGH4" s="175"/>
      <c r="VGI4" s="175"/>
      <c r="VGJ4" s="175"/>
      <c r="VGK4" s="175"/>
      <c r="VGL4" s="175"/>
      <c r="VGM4" s="175"/>
      <c r="VGN4" s="175"/>
      <c r="VGO4" s="175"/>
      <c r="VGP4" s="175"/>
      <c r="VGQ4" s="175"/>
      <c r="VGR4" s="175"/>
      <c r="VGS4" s="175"/>
      <c r="VGT4" s="175"/>
      <c r="VGU4" s="175"/>
      <c r="VGV4" s="175"/>
      <c r="VGW4" s="175"/>
      <c r="VGX4" s="175"/>
      <c r="VGY4" s="175"/>
      <c r="VGZ4" s="175"/>
      <c r="VHA4" s="175"/>
      <c r="VHB4" s="175"/>
      <c r="VHC4" s="175"/>
      <c r="VHD4" s="175"/>
      <c r="VHE4" s="175"/>
      <c r="VHF4" s="175"/>
      <c r="VHG4" s="175"/>
      <c r="VHH4" s="175"/>
      <c r="VHI4" s="175"/>
      <c r="VHJ4" s="175"/>
      <c r="VHK4" s="175"/>
      <c r="VHL4" s="175"/>
      <c r="VHM4" s="175"/>
      <c r="VHN4" s="175"/>
      <c r="VHO4" s="175"/>
      <c r="VHP4" s="175"/>
      <c r="VHQ4" s="175"/>
      <c r="VHR4" s="175"/>
      <c r="VHS4" s="175"/>
      <c r="VHT4" s="175"/>
      <c r="VHU4" s="175"/>
      <c r="VHV4" s="175"/>
      <c r="VHW4" s="175"/>
      <c r="VHX4" s="175"/>
      <c r="VHY4" s="175"/>
      <c r="VHZ4" s="175"/>
      <c r="VIA4" s="175"/>
      <c r="VIB4" s="175"/>
      <c r="VIC4" s="175"/>
      <c r="VID4" s="175"/>
      <c r="VIE4" s="175"/>
      <c r="VIF4" s="175"/>
      <c r="VIG4" s="175"/>
      <c r="VIH4" s="175"/>
      <c r="VII4" s="175"/>
      <c r="VIJ4" s="175"/>
      <c r="VIK4" s="175"/>
      <c r="VIL4" s="175"/>
      <c r="VIM4" s="175"/>
      <c r="VIN4" s="175"/>
      <c r="VIO4" s="175"/>
      <c r="VIP4" s="175"/>
      <c r="VIQ4" s="175"/>
      <c r="VIR4" s="175"/>
      <c r="VIS4" s="175"/>
      <c r="VIT4" s="175"/>
      <c r="VIU4" s="175"/>
      <c r="VIV4" s="175"/>
      <c r="VIW4" s="175"/>
      <c r="VIX4" s="175"/>
      <c r="VIY4" s="175"/>
      <c r="VIZ4" s="175"/>
      <c r="VJA4" s="175"/>
      <c r="VJB4" s="175"/>
      <c r="VJC4" s="175"/>
      <c r="VJD4" s="175"/>
      <c r="VJE4" s="175"/>
      <c r="VJF4" s="175"/>
      <c r="VJG4" s="175"/>
      <c r="VJH4" s="175"/>
      <c r="VJI4" s="175"/>
      <c r="VJJ4" s="175"/>
      <c r="VJK4" s="175"/>
      <c r="VJL4" s="175"/>
      <c r="VJM4" s="175"/>
      <c r="VJN4" s="175"/>
      <c r="VJO4" s="175"/>
      <c r="VJP4" s="175"/>
      <c r="VJQ4" s="175"/>
      <c r="VJR4" s="175"/>
      <c r="VJS4" s="175"/>
      <c r="VJT4" s="175"/>
      <c r="VJU4" s="175"/>
      <c r="VJV4" s="175"/>
      <c r="VJW4" s="175"/>
      <c r="VJX4" s="175"/>
      <c r="VJY4" s="175"/>
      <c r="VJZ4" s="175"/>
      <c r="VKA4" s="175"/>
      <c r="VKB4" s="175"/>
      <c r="VKC4" s="175"/>
      <c r="VKD4" s="175"/>
      <c r="VKE4" s="175"/>
      <c r="VKF4" s="175"/>
      <c r="VKG4" s="175"/>
      <c r="VKH4" s="175"/>
      <c r="VKI4" s="175"/>
      <c r="VKJ4" s="175"/>
      <c r="VKK4" s="175"/>
      <c r="VKL4" s="175"/>
      <c r="VKM4" s="175"/>
      <c r="VKN4" s="175"/>
      <c r="VKO4" s="175"/>
      <c r="VKP4" s="175"/>
      <c r="VKQ4" s="175"/>
      <c r="VKR4" s="175"/>
      <c r="VKS4" s="175"/>
      <c r="VKT4" s="175"/>
      <c r="VKU4" s="175"/>
      <c r="VKV4" s="175"/>
      <c r="VKW4" s="175"/>
      <c r="VKX4" s="175"/>
      <c r="VKY4" s="175"/>
      <c r="VKZ4" s="175"/>
      <c r="VLA4" s="175"/>
      <c r="VLB4" s="175"/>
      <c r="VLC4" s="175"/>
      <c r="VLD4" s="175"/>
      <c r="VLE4" s="175"/>
      <c r="VLF4" s="175"/>
      <c r="VLG4" s="175"/>
      <c r="VLH4" s="175"/>
      <c r="VLI4" s="175"/>
      <c r="VLJ4" s="175"/>
      <c r="VLK4" s="175"/>
      <c r="VLL4" s="175"/>
      <c r="VLM4" s="175"/>
      <c r="VLN4" s="175"/>
      <c r="VLO4" s="175"/>
      <c r="VLP4" s="175"/>
      <c r="VLQ4" s="175"/>
      <c r="VLR4" s="175"/>
      <c r="VLS4" s="175"/>
      <c r="VLT4" s="175"/>
      <c r="VLU4" s="175"/>
      <c r="VLV4" s="175"/>
      <c r="VLW4" s="175"/>
      <c r="VLX4" s="175"/>
      <c r="VLY4" s="175"/>
      <c r="VLZ4" s="175"/>
      <c r="VMA4" s="175"/>
      <c r="VMB4" s="175"/>
      <c r="VMC4" s="175"/>
      <c r="VMD4" s="175"/>
      <c r="VME4" s="175"/>
      <c r="VMF4" s="175"/>
      <c r="VMG4" s="175"/>
      <c r="VMH4" s="175"/>
      <c r="VMI4" s="175"/>
      <c r="VMJ4" s="175"/>
      <c r="VMK4" s="175"/>
      <c r="VML4" s="175"/>
      <c r="VMM4" s="175"/>
      <c r="VMN4" s="175"/>
      <c r="VMO4" s="175"/>
      <c r="VMP4" s="175"/>
      <c r="VMQ4" s="175"/>
      <c r="VMR4" s="175"/>
      <c r="VMS4" s="175"/>
      <c r="VMT4" s="175"/>
      <c r="VMU4" s="175"/>
      <c r="VMV4" s="175"/>
      <c r="VMW4" s="175"/>
      <c r="VMX4" s="175"/>
      <c r="VMY4" s="175"/>
      <c r="VMZ4" s="175"/>
      <c r="VNA4" s="175"/>
      <c r="VNB4" s="175"/>
      <c r="VNC4" s="175"/>
      <c r="VND4" s="175"/>
      <c r="VNE4" s="175"/>
      <c r="VNF4" s="175"/>
      <c r="VNG4" s="175"/>
      <c r="VNH4" s="175"/>
      <c r="VNI4" s="175"/>
      <c r="VNJ4" s="175"/>
      <c r="VNK4" s="175"/>
      <c r="VNL4" s="175"/>
      <c r="VNM4" s="175"/>
      <c r="VNN4" s="175"/>
      <c r="VNO4" s="175"/>
      <c r="VNP4" s="175"/>
      <c r="VNQ4" s="175"/>
      <c r="VNR4" s="175"/>
      <c r="VNS4" s="175"/>
      <c r="VNT4" s="175"/>
      <c r="VNU4" s="175"/>
      <c r="VNV4" s="175"/>
      <c r="VNW4" s="175"/>
      <c r="VNX4" s="175"/>
      <c r="VNY4" s="175"/>
      <c r="VNZ4" s="175"/>
      <c r="VOA4" s="175"/>
      <c r="VOB4" s="175"/>
      <c r="VOC4" s="175"/>
      <c r="VOD4" s="175"/>
      <c r="VOE4" s="175"/>
      <c r="VOF4" s="175"/>
      <c r="VOG4" s="175"/>
      <c r="VOH4" s="175"/>
      <c r="VOI4" s="175"/>
      <c r="VOJ4" s="175"/>
      <c r="VOK4" s="175"/>
      <c r="VOL4" s="175"/>
      <c r="VOM4" s="175"/>
      <c r="VON4" s="175"/>
      <c r="VOO4" s="175"/>
      <c r="VOP4" s="175"/>
      <c r="VOQ4" s="175"/>
      <c r="VOR4" s="175"/>
      <c r="VOS4" s="175"/>
      <c r="VOT4" s="175"/>
      <c r="VOU4" s="175"/>
      <c r="VOV4" s="175"/>
      <c r="VOW4" s="175"/>
      <c r="VOX4" s="175"/>
      <c r="VOY4" s="175"/>
      <c r="VOZ4" s="175"/>
      <c r="VPA4" s="175"/>
      <c r="VPB4" s="175"/>
      <c r="VPC4" s="175"/>
      <c r="VPD4" s="175"/>
      <c r="VPE4" s="175"/>
      <c r="VPF4" s="175"/>
      <c r="VPG4" s="175"/>
      <c r="VPH4" s="175"/>
      <c r="VPI4" s="175"/>
      <c r="VPJ4" s="175"/>
      <c r="VPK4" s="175"/>
      <c r="VPL4" s="175"/>
      <c r="VPM4" s="175"/>
      <c r="VPN4" s="175"/>
      <c r="VPO4" s="175"/>
      <c r="VPP4" s="175"/>
      <c r="VPQ4" s="175"/>
      <c r="VPR4" s="175"/>
      <c r="VPS4" s="175"/>
      <c r="VPT4" s="175"/>
      <c r="VPU4" s="175"/>
      <c r="VPV4" s="175"/>
      <c r="VPW4" s="175"/>
      <c r="VPX4" s="175"/>
      <c r="VPY4" s="175"/>
      <c r="VPZ4" s="175"/>
      <c r="VQA4" s="175"/>
      <c r="VQB4" s="175"/>
      <c r="VQC4" s="175"/>
      <c r="VQD4" s="175"/>
      <c r="VQE4" s="175"/>
      <c r="VQF4" s="175"/>
      <c r="VQG4" s="175"/>
      <c r="VQH4" s="175"/>
      <c r="VQI4" s="175"/>
      <c r="VQJ4" s="175"/>
      <c r="VQK4" s="175"/>
      <c r="VQL4" s="175"/>
      <c r="VQM4" s="175"/>
      <c r="VQN4" s="175"/>
      <c r="VQO4" s="175"/>
      <c r="VQP4" s="175"/>
      <c r="VQQ4" s="175"/>
      <c r="VQR4" s="175"/>
      <c r="VQS4" s="175"/>
      <c r="VQT4" s="175"/>
      <c r="VQU4" s="175"/>
      <c r="VQV4" s="175"/>
      <c r="VQW4" s="175"/>
      <c r="VQX4" s="175"/>
      <c r="VQY4" s="175"/>
      <c r="VQZ4" s="175"/>
      <c r="VRA4" s="175"/>
      <c r="VRB4" s="175"/>
      <c r="VRC4" s="175"/>
      <c r="VRD4" s="175"/>
      <c r="VRE4" s="175"/>
      <c r="VRF4" s="175"/>
      <c r="VRG4" s="175"/>
      <c r="VRH4" s="175"/>
      <c r="VRI4" s="175"/>
      <c r="VRJ4" s="175"/>
      <c r="VRK4" s="175"/>
      <c r="VRL4" s="175"/>
      <c r="VRM4" s="175"/>
      <c r="VRN4" s="175"/>
      <c r="VRO4" s="175"/>
      <c r="VRP4" s="175"/>
      <c r="VRQ4" s="175"/>
      <c r="VRR4" s="175"/>
      <c r="VRS4" s="175"/>
      <c r="VRT4" s="175"/>
      <c r="VRU4" s="175"/>
      <c r="VRV4" s="175"/>
      <c r="VRW4" s="175"/>
      <c r="VRX4" s="175"/>
      <c r="VRY4" s="175"/>
      <c r="VRZ4" s="175"/>
      <c r="VSA4" s="175"/>
      <c r="VSB4" s="175"/>
      <c r="VSC4" s="175"/>
      <c r="VSD4" s="175"/>
      <c r="VSE4" s="175"/>
      <c r="VSF4" s="175"/>
      <c r="VSG4" s="175"/>
      <c r="VSH4" s="175"/>
      <c r="VSI4" s="175"/>
      <c r="VSJ4" s="175"/>
      <c r="VSK4" s="175"/>
      <c r="VSL4" s="175"/>
      <c r="VSM4" s="175"/>
      <c r="VSN4" s="175"/>
      <c r="VSO4" s="175"/>
      <c r="VSP4" s="175"/>
      <c r="VSQ4" s="175"/>
      <c r="VSR4" s="175"/>
      <c r="VSS4" s="175"/>
      <c r="VST4" s="175"/>
      <c r="VSU4" s="175"/>
      <c r="VSV4" s="175"/>
      <c r="VSW4" s="175"/>
      <c r="VSX4" s="175"/>
      <c r="VSY4" s="175"/>
      <c r="VSZ4" s="175"/>
      <c r="VTA4" s="175"/>
      <c r="VTB4" s="175"/>
      <c r="VTC4" s="175"/>
      <c r="VTD4" s="175"/>
      <c r="VTE4" s="175"/>
      <c r="VTF4" s="175"/>
      <c r="VTG4" s="175"/>
      <c r="VTH4" s="175"/>
      <c r="VTI4" s="175"/>
      <c r="VTJ4" s="175"/>
      <c r="VTK4" s="175"/>
      <c r="VTL4" s="175"/>
      <c r="VTM4" s="175"/>
      <c r="VTN4" s="175"/>
      <c r="VTO4" s="175"/>
      <c r="VTP4" s="175"/>
      <c r="VTQ4" s="175"/>
      <c r="VTR4" s="175"/>
      <c r="VTS4" s="175"/>
      <c r="VTT4" s="175"/>
      <c r="VTU4" s="175"/>
      <c r="VTV4" s="175"/>
      <c r="VTW4" s="175"/>
      <c r="VTX4" s="175"/>
      <c r="VTY4" s="175"/>
      <c r="VTZ4" s="175"/>
      <c r="VUA4" s="175"/>
      <c r="VUB4" s="175"/>
      <c r="VUC4" s="175"/>
      <c r="VUD4" s="175"/>
      <c r="VUE4" s="175"/>
      <c r="VUF4" s="175"/>
      <c r="VUG4" s="175"/>
      <c r="VUH4" s="175"/>
      <c r="VUI4" s="175"/>
      <c r="VUJ4" s="175"/>
      <c r="VUK4" s="175"/>
      <c r="VUL4" s="175"/>
      <c r="VUM4" s="175"/>
      <c r="VUN4" s="175"/>
      <c r="VUO4" s="175"/>
      <c r="VUP4" s="175"/>
      <c r="VUQ4" s="175"/>
      <c r="VUR4" s="175"/>
      <c r="VUS4" s="175"/>
      <c r="VUT4" s="175"/>
      <c r="VUU4" s="175"/>
      <c r="VUV4" s="175"/>
      <c r="VUW4" s="175"/>
      <c r="VUX4" s="175"/>
      <c r="VUY4" s="175"/>
      <c r="VUZ4" s="175"/>
      <c r="VVA4" s="175"/>
      <c r="VVB4" s="175"/>
      <c r="VVC4" s="175"/>
      <c r="VVD4" s="175"/>
      <c r="VVE4" s="175"/>
      <c r="VVF4" s="175"/>
      <c r="VVG4" s="175"/>
      <c r="VVH4" s="175"/>
      <c r="VVI4" s="175"/>
      <c r="VVJ4" s="175"/>
      <c r="VVK4" s="175"/>
      <c r="VVL4" s="175"/>
      <c r="VVM4" s="175"/>
      <c r="VVN4" s="175"/>
      <c r="VVO4" s="175"/>
      <c r="VVP4" s="175"/>
      <c r="VVQ4" s="175"/>
      <c r="VVR4" s="175"/>
      <c r="VVS4" s="175"/>
      <c r="VVT4" s="175"/>
      <c r="VVU4" s="175"/>
      <c r="VVV4" s="175"/>
      <c r="VVW4" s="175"/>
      <c r="VVX4" s="175"/>
      <c r="VVY4" s="175"/>
      <c r="VVZ4" s="175"/>
      <c r="VWA4" s="175"/>
      <c r="VWB4" s="175"/>
      <c r="VWC4" s="175"/>
      <c r="VWD4" s="175"/>
      <c r="VWE4" s="175"/>
      <c r="VWF4" s="175"/>
      <c r="VWG4" s="175"/>
      <c r="VWH4" s="175"/>
      <c r="VWI4" s="175"/>
      <c r="VWJ4" s="175"/>
      <c r="VWK4" s="175"/>
      <c r="VWL4" s="175"/>
      <c r="VWM4" s="175"/>
      <c r="VWN4" s="175"/>
      <c r="VWO4" s="175"/>
      <c r="VWP4" s="175"/>
      <c r="VWQ4" s="175"/>
      <c r="VWR4" s="175"/>
      <c r="VWS4" s="175"/>
      <c r="VWT4" s="175"/>
      <c r="VWU4" s="175"/>
      <c r="VWV4" s="175"/>
      <c r="VWW4" s="175"/>
      <c r="VWX4" s="175"/>
      <c r="VWY4" s="175"/>
      <c r="VWZ4" s="175"/>
      <c r="VXA4" s="175"/>
      <c r="VXB4" s="175"/>
      <c r="VXC4" s="175"/>
      <c r="VXD4" s="175"/>
      <c r="VXE4" s="175"/>
      <c r="VXF4" s="175"/>
      <c r="VXG4" s="175"/>
      <c r="VXH4" s="175"/>
      <c r="VXI4" s="175"/>
      <c r="VXJ4" s="175"/>
      <c r="VXK4" s="175"/>
      <c r="VXL4" s="175"/>
      <c r="VXM4" s="175"/>
      <c r="VXN4" s="175"/>
      <c r="VXO4" s="175"/>
      <c r="VXP4" s="175"/>
      <c r="VXQ4" s="175"/>
      <c r="VXR4" s="175"/>
      <c r="VXS4" s="175"/>
      <c r="VXT4" s="175"/>
      <c r="VXU4" s="175"/>
      <c r="VXV4" s="175"/>
      <c r="VXW4" s="175"/>
      <c r="VXX4" s="175"/>
      <c r="VXY4" s="175"/>
      <c r="VXZ4" s="175"/>
      <c r="VYA4" s="175"/>
      <c r="VYB4" s="175"/>
      <c r="VYC4" s="175"/>
      <c r="VYD4" s="175"/>
      <c r="VYE4" s="175"/>
      <c r="VYF4" s="175"/>
      <c r="VYG4" s="175"/>
      <c r="VYH4" s="175"/>
      <c r="VYI4" s="175"/>
      <c r="VYJ4" s="175"/>
      <c r="VYK4" s="175"/>
      <c r="VYL4" s="175"/>
      <c r="VYM4" s="175"/>
      <c r="VYN4" s="175"/>
      <c r="VYO4" s="175"/>
      <c r="VYP4" s="175"/>
      <c r="VYQ4" s="175"/>
      <c r="VYR4" s="175"/>
      <c r="VYS4" s="175"/>
      <c r="VYT4" s="175"/>
      <c r="VYU4" s="175"/>
      <c r="VYV4" s="175"/>
      <c r="VYW4" s="175"/>
      <c r="VYX4" s="175"/>
      <c r="VYY4" s="175"/>
      <c r="VYZ4" s="175"/>
      <c r="VZA4" s="175"/>
      <c r="VZB4" s="175"/>
      <c r="VZC4" s="175"/>
      <c r="VZD4" s="175"/>
      <c r="VZE4" s="175"/>
      <c r="VZF4" s="175"/>
      <c r="VZG4" s="175"/>
      <c r="VZH4" s="175"/>
      <c r="VZI4" s="175"/>
      <c r="VZJ4" s="175"/>
      <c r="VZK4" s="175"/>
      <c r="VZL4" s="175"/>
      <c r="VZM4" s="175"/>
      <c r="VZN4" s="175"/>
      <c r="VZO4" s="175"/>
      <c r="VZP4" s="175"/>
      <c r="VZQ4" s="175"/>
      <c r="VZR4" s="175"/>
      <c r="VZS4" s="175"/>
      <c r="VZT4" s="175"/>
      <c r="VZU4" s="175"/>
      <c r="VZV4" s="175"/>
      <c r="VZW4" s="175"/>
      <c r="VZX4" s="175"/>
      <c r="VZY4" s="175"/>
      <c r="VZZ4" s="175"/>
      <c r="WAA4" s="175"/>
      <c r="WAB4" s="175"/>
      <c r="WAC4" s="175"/>
      <c r="WAD4" s="175"/>
      <c r="WAE4" s="175"/>
      <c r="WAF4" s="175"/>
      <c r="WAG4" s="175"/>
      <c r="WAH4" s="175"/>
      <c r="WAI4" s="175"/>
      <c r="WAJ4" s="175"/>
      <c r="WAK4" s="175"/>
      <c r="WAL4" s="175"/>
      <c r="WAM4" s="175"/>
      <c r="WAN4" s="175"/>
      <c r="WAO4" s="175"/>
      <c r="WAP4" s="175"/>
      <c r="WAQ4" s="175"/>
      <c r="WAR4" s="175"/>
      <c r="WAS4" s="175"/>
      <c r="WAT4" s="175"/>
      <c r="WAU4" s="175"/>
      <c r="WAV4" s="175"/>
      <c r="WAW4" s="175"/>
      <c r="WAX4" s="175"/>
      <c r="WAY4" s="175"/>
      <c r="WAZ4" s="175"/>
      <c r="WBA4" s="175"/>
      <c r="WBB4" s="175"/>
      <c r="WBC4" s="175"/>
      <c r="WBD4" s="175"/>
      <c r="WBE4" s="175"/>
      <c r="WBF4" s="175"/>
      <c r="WBG4" s="175"/>
      <c r="WBH4" s="175"/>
      <c r="WBI4" s="175"/>
      <c r="WBJ4" s="175"/>
      <c r="WBK4" s="175"/>
      <c r="WBL4" s="175"/>
      <c r="WBM4" s="175"/>
      <c r="WBN4" s="175"/>
      <c r="WBO4" s="175"/>
      <c r="WBP4" s="175"/>
      <c r="WBQ4" s="175"/>
      <c r="WBR4" s="175"/>
      <c r="WBS4" s="175"/>
      <c r="WBT4" s="175"/>
      <c r="WBU4" s="175"/>
      <c r="WBV4" s="175"/>
      <c r="WBW4" s="175"/>
      <c r="WBX4" s="175"/>
      <c r="WBY4" s="175"/>
      <c r="WBZ4" s="175"/>
      <c r="WCA4" s="175"/>
      <c r="WCB4" s="175"/>
      <c r="WCC4" s="175"/>
      <c r="WCD4" s="175"/>
      <c r="WCE4" s="175"/>
      <c r="WCF4" s="175"/>
      <c r="WCG4" s="175"/>
      <c r="WCH4" s="175"/>
      <c r="WCI4" s="175"/>
      <c r="WCJ4" s="175"/>
      <c r="WCK4" s="175"/>
      <c r="WCL4" s="175"/>
      <c r="WCM4" s="175"/>
      <c r="WCN4" s="175"/>
      <c r="WCO4" s="175"/>
      <c r="WCP4" s="175"/>
      <c r="WCQ4" s="175"/>
      <c r="WCR4" s="175"/>
      <c r="WCS4" s="175"/>
      <c r="WCT4" s="175"/>
      <c r="WCU4" s="175"/>
      <c r="WCV4" s="175"/>
      <c r="WCW4" s="175"/>
      <c r="WCX4" s="175"/>
      <c r="WCY4" s="175"/>
      <c r="WCZ4" s="175"/>
      <c r="WDA4" s="175"/>
      <c r="WDB4" s="175"/>
      <c r="WDC4" s="175"/>
      <c r="WDD4" s="175"/>
      <c r="WDE4" s="175"/>
      <c r="WDF4" s="175"/>
      <c r="WDG4" s="175"/>
      <c r="WDH4" s="175"/>
      <c r="WDI4" s="175"/>
      <c r="WDJ4" s="175"/>
      <c r="WDK4" s="175"/>
      <c r="WDL4" s="175"/>
      <c r="WDM4" s="175"/>
      <c r="WDN4" s="175"/>
      <c r="WDO4" s="175"/>
      <c r="WDP4" s="175"/>
      <c r="WDQ4" s="175"/>
      <c r="WDR4" s="175"/>
      <c r="WDS4" s="175"/>
      <c r="WDT4" s="175"/>
      <c r="WDU4" s="175"/>
      <c r="WDV4" s="175"/>
      <c r="WDW4" s="175"/>
      <c r="WDX4" s="175"/>
      <c r="WDY4" s="175"/>
      <c r="WDZ4" s="175"/>
      <c r="WEA4" s="175"/>
      <c r="WEB4" s="175"/>
      <c r="WEC4" s="175"/>
      <c r="WED4" s="175"/>
      <c r="WEE4" s="175"/>
      <c r="WEF4" s="175"/>
      <c r="WEG4" s="175"/>
      <c r="WEH4" s="175"/>
      <c r="WEI4" s="175"/>
      <c r="WEJ4" s="175"/>
      <c r="WEK4" s="175"/>
      <c r="WEL4" s="175"/>
      <c r="WEM4" s="175"/>
      <c r="WEN4" s="175"/>
      <c r="WEO4" s="175"/>
      <c r="WEP4" s="175"/>
      <c r="WEQ4" s="175"/>
      <c r="WER4" s="175"/>
      <c r="WES4" s="175"/>
      <c r="WET4" s="175"/>
      <c r="WEU4" s="175"/>
      <c r="WEV4" s="175"/>
      <c r="WEW4" s="175"/>
      <c r="WEX4" s="175"/>
      <c r="WEY4" s="175"/>
      <c r="WEZ4" s="175"/>
      <c r="WFA4" s="175"/>
      <c r="WFB4" s="175"/>
      <c r="WFC4" s="175"/>
      <c r="WFD4" s="175"/>
      <c r="WFE4" s="175"/>
      <c r="WFF4" s="175"/>
      <c r="WFG4" s="175"/>
      <c r="WFH4" s="175"/>
      <c r="WFI4" s="175"/>
      <c r="WFJ4" s="175"/>
      <c r="WFK4" s="175"/>
      <c r="WFL4" s="175"/>
      <c r="WFM4" s="175"/>
      <c r="WFN4" s="175"/>
      <c r="WFO4" s="175"/>
      <c r="WFP4" s="175"/>
      <c r="WFQ4" s="175"/>
      <c r="WFR4" s="175"/>
      <c r="WFS4" s="175"/>
      <c r="WFT4" s="175"/>
      <c r="WFU4" s="175"/>
      <c r="WFV4" s="175"/>
      <c r="WFW4" s="175"/>
      <c r="WFX4" s="175"/>
      <c r="WFY4" s="175"/>
      <c r="WFZ4" s="175"/>
      <c r="WGA4" s="175"/>
      <c r="WGB4" s="175"/>
      <c r="WGC4" s="175"/>
      <c r="WGD4" s="175"/>
      <c r="WGE4" s="175"/>
      <c r="WGF4" s="175"/>
      <c r="WGG4" s="175"/>
      <c r="WGH4" s="175"/>
      <c r="WGI4" s="175"/>
      <c r="WGJ4" s="175"/>
      <c r="WGK4" s="175"/>
      <c r="WGL4" s="175"/>
      <c r="WGM4" s="175"/>
      <c r="WGN4" s="175"/>
      <c r="WGO4" s="175"/>
      <c r="WGP4" s="175"/>
      <c r="WGQ4" s="175"/>
      <c r="WGR4" s="175"/>
      <c r="WGS4" s="175"/>
      <c r="WGT4" s="175"/>
      <c r="WGU4" s="175"/>
      <c r="WGV4" s="175"/>
      <c r="WGW4" s="175"/>
      <c r="WGX4" s="175"/>
      <c r="WGY4" s="175"/>
      <c r="WGZ4" s="175"/>
      <c r="WHA4" s="175"/>
      <c r="WHB4" s="175"/>
      <c r="WHC4" s="175"/>
      <c r="WHD4" s="175"/>
      <c r="WHE4" s="175"/>
      <c r="WHF4" s="175"/>
      <c r="WHG4" s="175"/>
      <c r="WHH4" s="175"/>
      <c r="WHI4" s="175"/>
      <c r="WHJ4" s="175"/>
      <c r="WHK4" s="175"/>
      <c r="WHL4" s="175"/>
      <c r="WHM4" s="175"/>
      <c r="WHN4" s="175"/>
      <c r="WHO4" s="175"/>
      <c r="WHP4" s="175"/>
      <c r="WHQ4" s="175"/>
      <c r="WHR4" s="175"/>
      <c r="WHS4" s="175"/>
      <c r="WHT4" s="175"/>
      <c r="WHU4" s="175"/>
      <c r="WHV4" s="175"/>
      <c r="WHW4" s="175"/>
      <c r="WHX4" s="175"/>
      <c r="WHY4" s="175"/>
      <c r="WHZ4" s="175"/>
      <c r="WIA4" s="175"/>
      <c r="WIB4" s="175"/>
      <c r="WIC4" s="175"/>
      <c r="WID4" s="175"/>
      <c r="WIE4" s="175"/>
      <c r="WIF4" s="175"/>
      <c r="WIG4" s="175"/>
      <c r="WIH4" s="175"/>
      <c r="WII4" s="175"/>
      <c r="WIJ4" s="175"/>
      <c r="WIK4" s="175"/>
      <c r="WIL4" s="175"/>
      <c r="WIM4" s="175"/>
      <c r="WIN4" s="175"/>
      <c r="WIO4" s="175"/>
      <c r="WIP4" s="175"/>
      <c r="WIQ4" s="175"/>
      <c r="WIR4" s="175"/>
      <c r="WIS4" s="175"/>
      <c r="WIT4" s="175"/>
      <c r="WIU4" s="175"/>
      <c r="WIV4" s="175"/>
      <c r="WIW4" s="175"/>
      <c r="WIX4" s="175"/>
      <c r="WIY4" s="175"/>
      <c r="WIZ4" s="175"/>
      <c r="WJA4" s="175"/>
      <c r="WJB4" s="175"/>
      <c r="WJC4" s="175"/>
      <c r="WJD4" s="175"/>
      <c r="WJE4" s="175"/>
      <c r="WJF4" s="175"/>
      <c r="WJG4" s="175"/>
      <c r="WJH4" s="175"/>
      <c r="WJI4" s="175"/>
      <c r="WJJ4" s="175"/>
      <c r="WJK4" s="175"/>
      <c r="WJL4" s="175"/>
      <c r="WJM4" s="175"/>
      <c r="WJN4" s="175"/>
      <c r="WJO4" s="175"/>
      <c r="WJP4" s="175"/>
      <c r="WJQ4" s="175"/>
      <c r="WJR4" s="175"/>
      <c r="WJS4" s="175"/>
      <c r="WJT4" s="175"/>
      <c r="WJU4" s="175"/>
      <c r="WJV4" s="175"/>
      <c r="WJW4" s="175"/>
      <c r="WJX4" s="175"/>
      <c r="WJY4" s="175"/>
      <c r="WJZ4" s="175"/>
      <c r="WKA4" s="175"/>
      <c r="WKB4" s="175"/>
      <c r="WKC4" s="175"/>
      <c r="WKD4" s="175"/>
      <c r="WKE4" s="175"/>
      <c r="WKF4" s="175"/>
      <c r="WKG4" s="175"/>
      <c r="WKH4" s="175"/>
      <c r="WKI4" s="175"/>
      <c r="WKJ4" s="175"/>
      <c r="WKK4" s="175"/>
      <c r="WKL4" s="175"/>
      <c r="WKM4" s="175"/>
      <c r="WKN4" s="175"/>
      <c r="WKO4" s="175"/>
      <c r="WKP4" s="175"/>
      <c r="WKQ4" s="175"/>
      <c r="WKR4" s="175"/>
      <c r="WKS4" s="175"/>
      <c r="WKT4" s="175"/>
      <c r="WKU4" s="175"/>
      <c r="WKV4" s="175"/>
      <c r="WKW4" s="175"/>
      <c r="WKX4" s="175"/>
      <c r="WKY4" s="175"/>
      <c r="WKZ4" s="175"/>
      <c r="WLA4" s="175"/>
      <c r="WLB4" s="175"/>
      <c r="WLC4" s="175"/>
      <c r="WLD4" s="175"/>
      <c r="WLE4" s="175"/>
      <c r="WLF4" s="175"/>
      <c r="WLG4" s="175"/>
      <c r="WLH4" s="175"/>
      <c r="WLI4" s="175"/>
      <c r="WLJ4" s="175"/>
      <c r="WLK4" s="175"/>
      <c r="WLL4" s="175"/>
      <c r="WLM4" s="175"/>
      <c r="WLN4" s="175"/>
      <c r="WLO4" s="175"/>
      <c r="WLP4" s="175"/>
      <c r="WLQ4" s="175"/>
      <c r="WLR4" s="175"/>
      <c r="WLS4" s="175"/>
      <c r="WLT4" s="175"/>
      <c r="WLU4" s="175"/>
      <c r="WLV4" s="175"/>
      <c r="WLW4" s="175"/>
      <c r="WLX4" s="175"/>
      <c r="WLY4" s="175"/>
      <c r="WLZ4" s="175"/>
      <c r="WMA4" s="175"/>
      <c r="WMB4" s="175"/>
      <c r="WMC4" s="175"/>
      <c r="WMD4" s="175"/>
      <c r="WME4" s="175"/>
      <c r="WMF4" s="175"/>
      <c r="WMG4" s="175"/>
      <c r="WMH4" s="175"/>
      <c r="WMI4" s="175"/>
      <c r="WMJ4" s="175"/>
      <c r="WMK4" s="175"/>
      <c r="WML4" s="175"/>
      <c r="WMM4" s="175"/>
      <c r="WMN4" s="175"/>
      <c r="WMO4" s="175"/>
      <c r="WMP4" s="175"/>
      <c r="WMQ4" s="175"/>
      <c r="WMR4" s="175"/>
      <c r="WMS4" s="175"/>
      <c r="WMT4" s="175"/>
      <c r="WMU4" s="175"/>
      <c r="WMV4" s="175"/>
      <c r="WMW4" s="175"/>
      <c r="WMX4" s="175"/>
      <c r="WMY4" s="175"/>
      <c r="WMZ4" s="175"/>
      <c r="WNA4" s="175"/>
      <c r="WNB4" s="175"/>
      <c r="WNC4" s="175"/>
      <c r="WND4" s="175"/>
      <c r="WNE4" s="175"/>
      <c r="WNF4" s="175"/>
      <c r="WNG4" s="175"/>
      <c r="WNH4" s="175"/>
      <c r="WNI4" s="175"/>
      <c r="WNJ4" s="175"/>
      <c r="WNK4" s="175"/>
      <c r="WNL4" s="175"/>
      <c r="WNM4" s="175"/>
      <c r="WNN4" s="175"/>
      <c r="WNO4" s="175"/>
      <c r="WNP4" s="175"/>
      <c r="WNQ4" s="175"/>
      <c r="WNR4" s="175"/>
      <c r="WNS4" s="175"/>
      <c r="WNT4" s="175"/>
      <c r="WNU4" s="175"/>
      <c r="WNV4" s="175"/>
      <c r="WNW4" s="175"/>
      <c r="WNX4" s="175"/>
      <c r="WNY4" s="175"/>
      <c r="WNZ4" s="175"/>
      <c r="WOA4" s="175"/>
      <c r="WOB4" s="175"/>
      <c r="WOC4" s="175"/>
      <c r="WOD4" s="175"/>
      <c r="WOE4" s="175"/>
      <c r="WOF4" s="175"/>
      <c r="WOG4" s="175"/>
      <c r="WOH4" s="175"/>
      <c r="WOI4" s="175"/>
      <c r="WOJ4" s="175"/>
      <c r="WOK4" s="175"/>
      <c r="WOL4" s="175"/>
      <c r="WOM4" s="175"/>
      <c r="WON4" s="175"/>
      <c r="WOO4" s="175"/>
      <c r="WOP4" s="175"/>
      <c r="WOQ4" s="175"/>
      <c r="WOR4" s="175"/>
      <c r="WOS4" s="175"/>
      <c r="WOT4" s="175"/>
      <c r="WOU4" s="175"/>
      <c r="WOV4" s="175"/>
      <c r="WOW4" s="175"/>
      <c r="WOX4" s="175"/>
      <c r="WOY4" s="175"/>
      <c r="WOZ4" s="175"/>
      <c r="WPA4" s="175"/>
      <c r="WPB4" s="175"/>
      <c r="WPC4" s="175"/>
      <c r="WPD4" s="175"/>
      <c r="WPE4" s="175"/>
      <c r="WPF4" s="175"/>
      <c r="WPG4" s="175"/>
      <c r="WPH4" s="175"/>
      <c r="WPI4" s="175"/>
      <c r="WPJ4" s="175"/>
      <c r="WPK4" s="175"/>
      <c r="WPL4" s="175"/>
      <c r="WPM4" s="175"/>
      <c r="WPN4" s="175"/>
      <c r="WPO4" s="175"/>
      <c r="WPP4" s="175"/>
      <c r="WPQ4" s="175"/>
      <c r="WPR4" s="175"/>
      <c r="WPS4" s="175"/>
      <c r="WPT4" s="175"/>
      <c r="WPU4" s="175"/>
      <c r="WPV4" s="175"/>
      <c r="WPW4" s="175"/>
      <c r="WPX4" s="175"/>
      <c r="WPY4" s="175"/>
      <c r="WPZ4" s="175"/>
      <c r="WQA4" s="175"/>
      <c r="WQB4" s="175"/>
      <c r="WQC4" s="175"/>
      <c r="WQD4" s="175"/>
      <c r="WQE4" s="175"/>
      <c r="WQF4" s="175"/>
      <c r="WQG4" s="175"/>
      <c r="WQH4" s="175"/>
      <c r="WQI4" s="175"/>
      <c r="WQJ4" s="175"/>
      <c r="WQK4" s="175"/>
      <c r="WQL4" s="175"/>
      <c r="WQM4" s="175"/>
      <c r="WQN4" s="175"/>
      <c r="WQO4" s="175"/>
      <c r="WQP4" s="175"/>
      <c r="WQQ4" s="175"/>
      <c r="WQR4" s="175"/>
      <c r="WQS4" s="175"/>
      <c r="WQT4" s="175"/>
      <c r="WQU4" s="175"/>
      <c r="WQV4" s="175"/>
      <c r="WQW4" s="175"/>
      <c r="WQX4" s="175"/>
      <c r="WQY4" s="175"/>
      <c r="WQZ4" s="175"/>
      <c r="WRA4" s="175"/>
      <c r="WRB4" s="175"/>
      <c r="WRC4" s="175"/>
      <c r="WRD4" s="175"/>
      <c r="WRE4" s="175"/>
      <c r="WRF4" s="175"/>
      <c r="WRG4" s="175"/>
      <c r="WRH4" s="175"/>
      <c r="WRI4" s="175"/>
      <c r="WRJ4" s="175"/>
      <c r="WRK4" s="175"/>
      <c r="WRL4" s="175"/>
      <c r="WRM4" s="175"/>
      <c r="WRN4" s="175"/>
      <c r="WRO4" s="175"/>
      <c r="WRP4" s="175"/>
      <c r="WRQ4" s="175"/>
      <c r="WRR4" s="175"/>
      <c r="WRS4" s="175"/>
      <c r="WRT4" s="175"/>
      <c r="WRU4" s="175"/>
      <c r="WRV4" s="175"/>
      <c r="WRW4" s="175"/>
      <c r="WRX4" s="175"/>
      <c r="WRY4" s="175"/>
      <c r="WRZ4" s="175"/>
      <c r="WSA4" s="175"/>
      <c r="WSB4" s="175"/>
      <c r="WSC4" s="175"/>
      <c r="WSD4" s="175"/>
      <c r="WSE4" s="175"/>
      <c r="WSF4" s="175"/>
      <c r="WSG4" s="175"/>
      <c r="WSH4" s="175"/>
      <c r="WSI4" s="175"/>
      <c r="WSJ4" s="175"/>
      <c r="WSK4" s="175"/>
      <c r="WSL4" s="175"/>
      <c r="WSM4" s="175"/>
      <c r="WSN4" s="175"/>
      <c r="WSO4" s="175"/>
      <c r="WSP4" s="175"/>
      <c r="WSQ4" s="175"/>
      <c r="WSR4" s="175"/>
      <c r="WSS4" s="175"/>
      <c r="WST4" s="175"/>
      <c r="WSU4" s="175"/>
      <c r="WSV4" s="175"/>
      <c r="WSW4" s="175"/>
      <c r="WSX4" s="175"/>
      <c r="WSY4" s="175"/>
      <c r="WSZ4" s="175"/>
      <c r="WTA4" s="175"/>
      <c r="WTB4" s="175"/>
      <c r="WTC4" s="175"/>
      <c r="WTD4" s="175"/>
      <c r="WTE4" s="175"/>
      <c r="WTF4" s="175"/>
      <c r="WTG4" s="175"/>
      <c r="WTH4" s="175"/>
      <c r="WTI4" s="175"/>
      <c r="WTJ4" s="175"/>
      <c r="WTK4" s="175"/>
      <c r="WTL4" s="175"/>
      <c r="WTM4" s="175"/>
      <c r="WTN4" s="175"/>
      <c r="WTO4" s="175"/>
      <c r="WTP4" s="175"/>
      <c r="WTQ4" s="175"/>
      <c r="WTR4" s="175"/>
      <c r="WTS4" s="175"/>
      <c r="WTT4" s="175"/>
      <c r="WTU4" s="175"/>
      <c r="WTV4" s="175"/>
      <c r="WTW4" s="175"/>
      <c r="WTX4" s="175"/>
      <c r="WTY4" s="175"/>
      <c r="WTZ4" s="175"/>
      <c r="WUA4" s="175"/>
      <c r="WUB4" s="175"/>
      <c r="WUC4" s="175"/>
      <c r="WUD4" s="175"/>
      <c r="WUE4" s="175"/>
      <c r="WUF4" s="175"/>
      <c r="WUG4" s="175"/>
      <c r="WUH4" s="175"/>
      <c r="WUI4" s="175"/>
      <c r="WUJ4" s="175"/>
      <c r="WUK4" s="175"/>
      <c r="WUL4" s="175"/>
      <c r="WUM4" s="175"/>
      <c r="WUN4" s="175"/>
      <c r="WUO4" s="175"/>
      <c r="WUP4" s="175"/>
      <c r="WUQ4" s="175"/>
      <c r="WUR4" s="175"/>
      <c r="WUS4" s="175"/>
      <c r="WUT4" s="175"/>
      <c r="WUU4" s="175"/>
      <c r="WUV4" s="175"/>
      <c r="WUW4" s="175"/>
      <c r="WUX4" s="175"/>
      <c r="WUY4" s="175"/>
      <c r="WUZ4" s="175"/>
      <c r="WVA4" s="175"/>
      <c r="WVB4" s="175"/>
      <c r="WVC4" s="175"/>
      <c r="WVD4" s="175"/>
      <c r="WVE4" s="175"/>
      <c r="WVF4" s="175"/>
      <c r="WVG4" s="175"/>
      <c r="WVH4" s="175"/>
      <c r="WVI4" s="175"/>
      <c r="WVJ4" s="175"/>
      <c r="WVK4" s="175"/>
      <c r="WVL4" s="175"/>
      <c r="WVM4" s="175"/>
      <c r="WVN4" s="175"/>
      <c r="WVO4" s="175"/>
      <c r="WVP4" s="175"/>
      <c r="WVQ4" s="175"/>
      <c r="WVR4" s="175"/>
      <c r="WVS4" s="175"/>
      <c r="WVT4" s="175"/>
      <c r="WVU4" s="175"/>
      <c r="WVV4" s="175"/>
      <c r="WVW4" s="175"/>
      <c r="WVX4" s="175"/>
      <c r="WVY4" s="175"/>
      <c r="WVZ4" s="175"/>
      <c r="WWA4" s="175"/>
      <c r="WWB4" s="175"/>
      <c r="WWC4" s="175"/>
      <c r="WWD4" s="175"/>
      <c r="WWE4" s="175"/>
      <c r="WWF4" s="175"/>
      <c r="WWG4" s="175"/>
      <c r="WWH4" s="175"/>
      <c r="WWI4" s="175"/>
      <c r="WWJ4" s="175"/>
      <c r="WWK4" s="175"/>
      <c r="WWL4" s="175"/>
      <c r="WWM4" s="175"/>
      <c r="WWN4" s="175"/>
      <c r="WWO4" s="175"/>
      <c r="WWP4" s="175"/>
      <c r="WWQ4" s="175"/>
      <c r="WWR4" s="175"/>
      <c r="WWS4" s="175"/>
      <c r="WWT4" s="175"/>
      <c r="WWU4" s="175"/>
      <c r="WWV4" s="175"/>
      <c r="WWW4" s="175"/>
      <c r="WWX4" s="175"/>
      <c r="WWY4" s="175"/>
      <c r="WWZ4" s="175"/>
      <c r="WXA4" s="175"/>
      <c r="WXB4" s="175"/>
      <c r="WXC4" s="175"/>
      <c r="WXD4" s="175"/>
      <c r="WXE4" s="175"/>
      <c r="WXF4" s="175"/>
      <c r="WXG4" s="175"/>
      <c r="WXH4" s="175"/>
      <c r="WXI4" s="175"/>
      <c r="WXJ4" s="175"/>
      <c r="WXK4" s="175"/>
      <c r="WXL4" s="175"/>
      <c r="WXM4" s="175"/>
      <c r="WXN4" s="175"/>
      <c r="WXO4" s="175"/>
      <c r="WXP4" s="175"/>
      <c r="WXQ4" s="175"/>
      <c r="WXR4" s="175"/>
      <c r="WXS4" s="175"/>
      <c r="WXT4" s="175"/>
      <c r="WXU4" s="175"/>
      <c r="WXV4" s="175"/>
      <c r="WXW4" s="175"/>
      <c r="WXX4" s="175"/>
      <c r="WXY4" s="175"/>
      <c r="WXZ4" s="175"/>
      <c r="WYA4" s="175"/>
      <c r="WYB4" s="175"/>
      <c r="WYC4" s="175"/>
      <c r="WYD4" s="175"/>
      <c r="WYE4" s="175"/>
      <c r="WYF4" s="175"/>
      <c r="WYG4" s="175"/>
      <c r="WYH4" s="175"/>
      <c r="WYI4" s="175"/>
      <c r="WYJ4" s="175"/>
      <c r="WYK4" s="175"/>
      <c r="WYL4" s="175"/>
      <c r="WYM4" s="175"/>
      <c r="WYN4" s="175"/>
      <c r="WYO4" s="175"/>
      <c r="WYP4" s="175"/>
      <c r="WYQ4" s="175"/>
      <c r="WYR4" s="175"/>
      <c r="WYS4" s="175"/>
      <c r="WYT4" s="175"/>
      <c r="WYU4" s="175"/>
      <c r="WYV4" s="175"/>
      <c r="WYW4" s="175"/>
      <c r="WYX4" s="175"/>
      <c r="WYY4" s="175"/>
      <c r="WYZ4" s="175"/>
      <c r="WZA4" s="175"/>
      <c r="WZB4" s="175"/>
      <c r="WZC4" s="175"/>
      <c r="WZD4" s="175"/>
      <c r="WZE4" s="175"/>
      <c r="WZF4" s="175"/>
      <c r="WZG4" s="175"/>
      <c r="WZH4" s="175"/>
      <c r="WZI4" s="175"/>
      <c r="WZJ4" s="175"/>
      <c r="WZK4" s="175"/>
      <c r="WZL4" s="175"/>
      <c r="WZM4" s="175"/>
      <c r="WZN4" s="175"/>
      <c r="WZO4" s="175"/>
      <c r="WZP4" s="175"/>
      <c r="WZQ4" s="175"/>
      <c r="WZR4" s="175"/>
      <c r="WZS4" s="175"/>
      <c r="WZT4" s="175"/>
      <c r="WZU4" s="175"/>
      <c r="WZV4" s="175"/>
      <c r="WZW4" s="175"/>
      <c r="WZX4" s="175"/>
      <c r="WZY4" s="175"/>
      <c r="WZZ4" s="175"/>
      <c r="XAA4" s="175"/>
      <c r="XAB4" s="175"/>
      <c r="XAC4" s="175"/>
      <c r="XAD4" s="175"/>
      <c r="XAE4" s="175"/>
      <c r="XAF4" s="175"/>
      <c r="XAG4" s="175"/>
      <c r="XAH4" s="175"/>
      <c r="XAI4" s="175"/>
      <c r="XAJ4" s="175"/>
      <c r="XAK4" s="175"/>
      <c r="XAL4" s="175"/>
      <c r="XAM4" s="175"/>
      <c r="XAN4" s="175"/>
      <c r="XAO4" s="175"/>
      <c r="XAP4" s="175"/>
      <c r="XAQ4" s="175"/>
      <c r="XAR4" s="175"/>
      <c r="XAS4" s="175"/>
      <c r="XAT4" s="175"/>
      <c r="XAU4" s="175"/>
      <c r="XAV4" s="175"/>
      <c r="XAW4" s="175"/>
      <c r="XAX4" s="175"/>
      <c r="XAY4" s="175"/>
      <c r="XAZ4" s="175"/>
      <c r="XBA4" s="175"/>
      <c r="XBB4" s="175"/>
      <c r="XBC4" s="175"/>
      <c r="XBD4" s="175"/>
      <c r="XBE4" s="175"/>
      <c r="XBF4" s="175"/>
      <c r="XBG4" s="175"/>
      <c r="XBH4" s="175"/>
      <c r="XBI4" s="175"/>
      <c r="XBJ4" s="175"/>
      <c r="XBK4" s="175"/>
      <c r="XBL4" s="175"/>
      <c r="XBM4" s="175"/>
      <c r="XBN4" s="175"/>
      <c r="XBO4" s="175"/>
      <c r="XBP4" s="175"/>
      <c r="XBQ4" s="175"/>
      <c r="XBR4" s="175"/>
      <c r="XBS4" s="175"/>
      <c r="XBT4" s="175"/>
      <c r="XBU4" s="175"/>
      <c r="XBV4" s="175"/>
      <c r="XBW4" s="175"/>
      <c r="XBX4" s="175"/>
      <c r="XBY4" s="175"/>
      <c r="XBZ4" s="175"/>
      <c r="XCA4" s="175"/>
      <c r="XCB4" s="175"/>
      <c r="XCC4" s="175"/>
      <c r="XCD4" s="175"/>
      <c r="XCE4" s="175"/>
      <c r="XCF4" s="175"/>
      <c r="XCG4" s="175"/>
      <c r="XCH4" s="175"/>
      <c r="XCI4" s="175"/>
      <c r="XCJ4" s="175"/>
      <c r="XCK4" s="175"/>
      <c r="XCL4" s="175"/>
      <c r="XCM4" s="175"/>
      <c r="XCN4" s="175"/>
      <c r="XCO4" s="175"/>
      <c r="XCP4" s="175"/>
      <c r="XCQ4" s="175"/>
      <c r="XCR4" s="175"/>
      <c r="XCS4" s="175"/>
      <c r="XCT4" s="175"/>
      <c r="XCU4" s="175"/>
      <c r="XCV4" s="175"/>
      <c r="XCW4" s="175"/>
      <c r="XCX4" s="175"/>
      <c r="XCY4" s="175"/>
      <c r="XCZ4" s="175"/>
      <c r="XDA4" s="175"/>
      <c r="XDB4" s="175"/>
      <c r="XDC4" s="175"/>
      <c r="XDD4" s="175"/>
      <c r="XDE4" s="175"/>
      <c r="XDF4" s="175"/>
      <c r="XDG4" s="175"/>
      <c r="XDH4" s="175"/>
      <c r="XDI4" s="175"/>
      <c r="XDJ4" s="175"/>
      <c r="XDK4" s="175"/>
      <c r="XDL4" s="175"/>
      <c r="XDM4" s="175"/>
      <c r="XDN4" s="175"/>
      <c r="XDO4" s="175"/>
      <c r="XDP4" s="175"/>
      <c r="XDQ4" s="175"/>
      <c r="XDR4" s="175"/>
      <c r="XDS4" s="175"/>
      <c r="XDT4" s="175"/>
      <c r="XDU4" s="175"/>
      <c r="XDV4" s="175"/>
      <c r="XDW4" s="175"/>
      <c r="XDX4" s="175"/>
      <c r="XDY4" s="175"/>
      <c r="XDZ4" s="175"/>
      <c r="XEA4" s="175"/>
      <c r="XEB4" s="175"/>
      <c r="XEC4" s="175"/>
      <c r="XED4" s="175"/>
      <c r="XEE4" s="175"/>
      <c r="XEF4" s="175"/>
      <c r="XEG4" s="175"/>
      <c r="XEH4" s="175"/>
      <c r="XEI4" s="175"/>
      <c r="XEJ4" s="175"/>
      <c r="XEO4" s="175"/>
      <c r="XEP4" s="175"/>
      <c r="XEQ4" s="175"/>
      <c r="XER4" s="175"/>
    </row>
    <row r="5" s="146" customFormat="1" ht="24" customHeight="1" spans="1:1024 1025:16374">
      <c r="A5" s="297">
        <v>201</v>
      </c>
      <c r="B5" s="298" t="s">
        <v>115</v>
      </c>
      <c r="C5" s="299">
        <f>C6+C13+C19+C25+C31+C36+C41+C43+C50+C52+C56+C60+C64+C67+C71+C77+C82+C87+C92+C98+C103+C116+C113+C107</f>
        <v>55747</v>
      </c>
      <c r="D5" s="299">
        <f>D6+D13+D19+D25+D31+D36+D41+D43+D50+D52+D56+D60+D64+D67+D71+D77+D82+D87+D92+D98+D103+D116+D113+D107</f>
        <v>61399</v>
      </c>
      <c r="E5" s="300">
        <f>C5/D5*100</f>
        <v>90.7946383491588</v>
      </c>
      <c r="F5" s="301"/>
      <c r="XEK5" s="178"/>
      <c r="XEL5" s="178"/>
      <c r="XEM5" s="178"/>
      <c r="XEN5" s="178"/>
      <c r="XEO5" s="178"/>
      <c r="XEP5" s="178"/>
      <c r="XEQ5" s="178"/>
      <c r="XER5" s="178"/>
    </row>
    <row r="6" s="146" customFormat="1" ht="24" customHeight="1" spans="1:1024 1025:16374">
      <c r="A6" s="302">
        <v>20101</v>
      </c>
      <c r="B6" s="298" t="s">
        <v>116</v>
      </c>
      <c r="C6" s="303">
        <f>SUM(C7:C12)</f>
        <v>1607</v>
      </c>
      <c r="D6" s="303">
        <f>SUM(D7:D12)</f>
        <v>1892</v>
      </c>
      <c r="E6" s="304">
        <f t="shared" ref="E6:E69" si="0">C6/D6*100</f>
        <v>84.9365750528541</v>
      </c>
      <c r="F6" s="305"/>
      <c r="XEO6" s="178"/>
      <c r="XEP6" s="178"/>
      <c r="XEQ6" s="178"/>
      <c r="XER6" s="178"/>
    </row>
    <row r="7" s="146" customFormat="1" ht="24" customHeight="1" spans="1:1024 1025:16374">
      <c r="A7" s="306">
        <v>2010101</v>
      </c>
      <c r="B7" s="298" t="s">
        <v>117</v>
      </c>
      <c r="C7" s="303">
        <v>855</v>
      </c>
      <c r="D7" s="303">
        <v>1153</v>
      </c>
      <c r="E7" s="304">
        <f t="shared" si="0"/>
        <v>74.1543798785776</v>
      </c>
      <c r="F7" s="305"/>
      <c r="XEO7" s="178"/>
      <c r="XEP7" s="178"/>
      <c r="XEQ7" s="178"/>
      <c r="XER7" s="178"/>
    </row>
    <row r="8" s="146" customFormat="1" ht="24" customHeight="1" spans="1:1024 1025:16374">
      <c r="A8" s="306">
        <v>2010102</v>
      </c>
      <c r="B8" s="298" t="s">
        <v>118</v>
      </c>
      <c r="C8" s="303">
        <v>46</v>
      </c>
      <c r="D8" s="303">
        <v>46</v>
      </c>
      <c r="E8" s="304">
        <f t="shared" si="0"/>
        <v>100</v>
      </c>
      <c r="F8" s="305"/>
      <c r="XEO8" s="178"/>
      <c r="XEP8" s="178"/>
      <c r="XEQ8" s="178"/>
      <c r="XER8" s="178"/>
    </row>
    <row r="9" s="146" customFormat="1" ht="24" customHeight="1" spans="1:1024 1025:16374">
      <c r="A9" s="306">
        <v>2010104</v>
      </c>
      <c r="B9" s="298" t="s">
        <v>119</v>
      </c>
      <c r="C9" s="303">
        <v>100</v>
      </c>
      <c r="D9" s="303">
        <v>100</v>
      </c>
      <c r="E9" s="304">
        <f t="shared" si="0"/>
        <v>100</v>
      </c>
      <c r="F9" s="305"/>
      <c r="XEO9" s="178"/>
      <c r="XEP9" s="178"/>
      <c r="XEQ9" s="178"/>
      <c r="XER9" s="178"/>
    </row>
    <row r="10" s="146" customFormat="1" ht="24" customHeight="1" spans="1:1024 1025:16374">
      <c r="A10" s="306">
        <v>2010107</v>
      </c>
      <c r="B10" s="298" t="s">
        <v>120</v>
      </c>
      <c r="C10" s="303">
        <v>378</v>
      </c>
      <c r="D10" s="303">
        <v>420</v>
      </c>
      <c r="E10" s="304">
        <f t="shared" si="0"/>
        <v>90</v>
      </c>
      <c r="F10" s="305"/>
      <c r="XEO10" s="178"/>
      <c r="XEP10" s="178"/>
      <c r="XEQ10" s="178"/>
      <c r="XER10" s="178"/>
    </row>
    <row r="11" s="146" customFormat="1" ht="24" customHeight="1" spans="1:1024 1025:16374">
      <c r="A11" s="306">
        <v>2010108</v>
      </c>
      <c r="B11" s="298" t="s">
        <v>121</v>
      </c>
      <c r="C11" s="303">
        <v>173</v>
      </c>
      <c r="D11" s="303">
        <v>173</v>
      </c>
      <c r="E11" s="304">
        <f t="shared" si="0"/>
        <v>100</v>
      </c>
      <c r="F11" s="305"/>
      <c r="XEO11" s="178"/>
      <c r="XEP11" s="178"/>
      <c r="XEQ11" s="178"/>
      <c r="XER11" s="178"/>
    </row>
    <row r="12" s="146" customFormat="1" ht="24" customHeight="1" spans="1:1024 1025:16374">
      <c r="A12" s="306">
        <v>2010150</v>
      </c>
      <c r="B12" s="298" t="s">
        <v>122</v>
      </c>
      <c r="C12" s="303">
        <v>55</v>
      </c>
      <c r="D12" s="303"/>
      <c r="E12" s="304"/>
      <c r="F12" s="305"/>
      <c r="XEO12" s="178"/>
      <c r="XEP12" s="178"/>
      <c r="XEQ12" s="178"/>
      <c r="XER12" s="178"/>
    </row>
    <row r="13" s="146" customFormat="1" ht="24" customHeight="1" spans="1:1024 1025:16374">
      <c r="A13" s="302">
        <v>20102</v>
      </c>
      <c r="B13" s="298" t="s">
        <v>123</v>
      </c>
      <c r="C13" s="303">
        <f>SUM(C14:C18)</f>
        <v>1012</v>
      </c>
      <c r="D13" s="303">
        <f>SUM(D14:D18)</f>
        <v>1240</v>
      </c>
      <c r="E13" s="304">
        <f t="shared" si="0"/>
        <v>81.6129032258064</v>
      </c>
      <c r="F13" s="305"/>
      <c r="XEK13" s="178"/>
      <c r="XEL13" s="178"/>
      <c r="XEM13" s="178"/>
      <c r="XEN13" s="178"/>
      <c r="XEO13" s="178"/>
      <c r="XEP13" s="178"/>
      <c r="XEQ13" s="178"/>
      <c r="XER13" s="178"/>
    </row>
    <row r="14" s="146" customFormat="1" ht="24" customHeight="1" spans="1:1024 1025:16374">
      <c r="A14" s="306">
        <v>2010201</v>
      </c>
      <c r="B14" s="298" t="s">
        <v>117</v>
      </c>
      <c r="C14" s="303">
        <v>498</v>
      </c>
      <c r="D14" s="303">
        <v>853</v>
      </c>
      <c r="E14" s="304">
        <f t="shared" si="0"/>
        <v>58.3821805392732</v>
      </c>
      <c r="F14" s="305"/>
      <c r="XEO14" s="178"/>
      <c r="XEP14" s="178"/>
      <c r="XEQ14" s="178"/>
      <c r="XER14" s="178"/>
    </row>
    <row r="15" s="146" customFormat="1" ht="24" customHeight="1" spans="1:1024 1025:16374">
      <c r="A15" s="306">
        <v>2010202</v>
      </c>
      <c r="B15" s="298" t="s">
        <v>118</v>
      </c>
      <c r="C15" s="303">
        <v>161</v>
      </c>
      <c r="D15" s="303">
        <v>170</v>
      </c>
      <c r="E15" s="304">
        <f t="shared" si="0"/>
        <v>94.7058823529412</v>
      </c>
      <c r="F15" s="305"/>
      <c r="XEO15" s="178"/>
      <c r="XEP15" s="178"/>
      <c r="XEQ15" s="178"/>
      <c r="XER15" s="178"/>
    </row>
    <row r="16" s="146" customFormat="1" ht="24" customHeight="1" spans="1:1024 1025:16374">
      <c r="A16" s="306">
        <v>2010204</v>
      </c>
      <c r="B16" s="298" t="s">
        <v>124</v>
      </c>
      <c r="C16" s="303">
        <v>100</v>
      </c>
      <c r="D16" s="303">
        <v>100</v>
      </c>
      <c r="E16" s="304">
        <f t="shared" si="0"/>
        <v>100</v>
      </c>
      <c r="F16" s="305"/>
      <c r="XEO16" s="178"/>
      <c r="XEP16" s="178"/>
      <c r="XEQ16" s="178"/>
      <c r="XER16" s="178"/>
    </row>
    <row r="17" s="146" customFormat="1" ht="24" customHeight="1" spans="1:6 16365:16372">
      <c r="A17" s="306">
        <v>2010206</v>
      </c>
      <c r="B17" s="298" t="s">
        <v>125</v>
      </c>
      <c r="C17" s="303">
        <v>117</v>
      </c>
      <c r="D17" s="303">
        <v>117</v>
      </c>
      <c r="E17" s="304">
        <f t="shared" si="0"/>
        <v>100</v>
      </c>
      <c r="F17" s="305"/>
      <c r="XEO17" s="178"/>
      <c r="XEP17" s="178"/>
      <c r="XEQ17" s="178"/>
      <c r="XER17" s="178"/>
    </row>
    <row r="18" s="146" customFormat="1" ht="24" customHeight="1" spans="1:6 16365:16372">
      <c r="A18" s="306">
        <v>2010250</v>
      </c>
      <c r="B18" s="298" t="s">
        <v>122</v>
      </c>
      <c r="C18" s="303">
        <v>136</v>
      </c>
      <c r="D18" s="303"/>
      <c r="E18" s="304"/>
      <c r="F18" s="305"/>
      <c r="XEO18" s="178"/>
      <c r="XEP18" s="178"/>
      <c r="XEQ18" s="178"/>
      <c r="XER18" s="178"/>
    </row>
    <row r="19" s="146" customFormat="1" ht="24" customHeight="1" spans="1:6 16365:16372">
      <c r="A19" s="302">
        <v>20103</v>
      </c>
      <c r="B19" s="298" t="s">
        <v>126</v>
      </c>
      <c r="C19" s="303">
        <f>SUM(C20:C24)</f>
        <v>23087</v>
      </c>
      <c r="D19" s="303">
        <f>SUM(D20:D24)</f>
        <v>27550</v>
      </c>
      <c r="E19" s="304">
        <f t="shared" si="0"/>
        <v>83.8003629764065</v>
      </c>
      <c r="F19" s="305"/>
      <c r="XEO19" s="178"/>
      <c r="XEP19" s="178"/>
      <c r="XEQ19" s="178"/>
      <c r="XER19" s="178"/>
    </row>
    <row r="20" s="146" customFormat="1" ht="24" customHeight="1" spans="1:6 16365:16372">
      <c r="A20" s="306">
        <v>2010301</v>
      </c>
      <c r="B20" s="298" t="s">
        <v>117</v>
      </c>
      <c r="C20" s="303">
        <f>9778-77</f>
        <v>9701</v>
      </c>
      <c r="D20" s="303">
        <v>11960</v>
      </c>
      <c r="E20" s="304">
        <f t="shared" si="0"/>
        <v>81.1120401337793</v>
      </c>
      <c r="F20" s="305"/>
      <c r="XEK20" s="178"/>
      <c r="XEL20" s="178"/>
      <c r="XEM20" s="178"/>
      <c r="XEN20" s="178"/>
      <c r="XEO20" s="178"/>
      <c r="XEP20" s="178"/>
      <c r="XEQ20" s="178"/>
      <c r="XER20" s="178"/>
    </row>
    <row r="21" s="146" customFormat="1" ht="24" customHeight="1" spans="1:6 16365:16372">
      <c r="A21" s="306">
        <v>2010302</v>
      </c>
      <c r="B21" s="298" t="s">
        <v>118</v>
      </c>
      <c r="C21" s="303">
        <v>106</v>
      </c>
      <c r="D21" s="303">
        <v>106</v>
      </c>
      <c r="E21" s="304">
        <f t="shared" si="0"/>
        <v>100</v>
      </c>
      <c r="F21" s="305"/>
      <c r="XEO21" s="178"/>
      <c r="XEP21" s="178"/>
      <c r="XEQ21" s="178"/>
      <c r="XER21" s="178"/>
    </row>
    <row r="22" s="146" customFormat="1" ht="24" customHeight="1" spans="1:6 16365:16372">
      <c r="A22" s="306">
        <v>2010306</v>
      </c>
      <c r="B22" s="298" t="s">
        <v>127</v>
      </c>
      <c r="C22" s="303">
        <v>1532</v>
      </c>
      <c r="D22" s="303">
        <v>1571</v>
      </c>
      <c r="E22" s="304">
        <f t="shared" si="0"/>
        <v>97.5175047740293</v>
      </c>
      <c r="F22" s="305"/>
      <c r="XEO22" s="178"/>
      <c r="XEP22" s="178"/>
      <c r="XEQ22" s="178"/>
      <c r="XER22" s="178"/>
    </row>
    <row r="23" s="146" customFormat="1" ht="24" customHeight="1" spans="1:6 16365:16372">
      <c r="A23" s="306">
        <v>2010350</v>
      </c>
      <c r="B23" s="298" t="s">
        <v>122</v>
      </c>
      <c r="C23" s="303">
        <f>7989+77</f>
        <v>8066</v>
      </c>
      <c r="D23" s="303">
        <v>9951</v>
      </c>
      <c r="E23" s="304">
        <f t="shared" si="0"/>
        <v>81.0571801828962</v>
      </c>
      <c r="F23" s="305"/>
      <c r="XEO23" s="178"/>
      <c r="XEP23" s="178"/>
      <c r="XEQ23" s="178"/>
      <c r="XER23" s="178"/>
    </row>
    <row r="24" s="146" customFormat="1" ht="24" customHeight="1" spans="1:6 16365:16372">
      <c r="A24" s="306">
        <v>2010399</v>
      </c>
      <c r="B24" s="298" t="s">
        <v>128</v>
      </c>
      <c r="C24" s="303">
        <v>3682</v>
      </c>
      <c r="D24" s="303">
        <v>3962</v>
      </c>
      <c r="E24" s="304">
        <f t="shared" si="0"/>
        <v>92.9328621908127</v>
      </c>
      <c r="F24" s="305"/>
      <c r="XEO24" s="178"/>
      <c r="XEP24" s="178"/>
      <c r="XEQ24" s="178"/>
      <c r="XER24" s="178"/>
    </row>
    <row r="25" s="146" customFormat="1" ht="24" customHeight="1" spans="1:6 16365:16372">
      <c r="A25" s="302">
        <v>20104</v>
      </c>
      <c r="B25" s="298" t="s">
        <v>129</v>
      </c>
      <c r="C25" s="303">
        <f>SUM(C26:C30)</f>
        <v>2323</v>
      </c>
      <c r="D25" s="303">
        <f>SUM(D26:D30)</f>
        <v>2523</v>
      </c>
      <c r="E25" s="304">
        <f t="shared" si="0"/>
        <v>92.072929052715</v>
      </c>
      <c r="F25" s="305"/>
      <c r="XEO25" s="178"/>
      <c r="XEP25" s="178"/>
      <c r="XEQ25" s="178"/>
      <c r="XER25" s="178"/>
    </row>
    <row r="26" s="146" customFormat="1" ht="24" customHeight="1" spans="1:6 16365:16372">
      <c r="A26" s="306">
        <v>2010401</v>
      </c>
      <c r="B26" s="298" t="s">
        <v>117</v>
      </c>
      <c r="C26" s="303">
        <v>637</v>
      </c>
      <c r="D26" s="303">
        <v>1057</v>
      </c>
      <c r="E26" s="304">
        <f t="shared" si="0"/>
        <v>60.2649006622517</v>
      </c>
      <c r="F26" s="305"/>
      <c r="XEK26" s="178"/>
      <c r="XEL26" s="178"/>
      <c r="XEM26" s="178"/>
      <c r="XEN26" s="178"/>
      <c r="XEO26" s="178"/>
      <c r="XEP26" s="178"/>
      <c r="XEQ26" s="178"/>
      <c r="XER26" s="178"/>
    </row>
    <row r="27" s="146" customFormat="1" ht="24" customHeight="1" spans="1:6 16365:16372">
      <c r="A27" s="306">
        <v>2010402</v>
      </c>
      <c r="B27" s="298" t="s">
        <v>118</v>
      </c>
      <c r="C27" s="303">
        <v>66</v>
      </c>
      <c r="D27" s="303">
        <v>70</v>
      </c>
      <c r="E27" s="304">
        <f t="shared" si="0"/>
        <v>94.2857142857143</v>
      </c>
      <c r="F27" s="305"/>
      <c r="XEO27" s="178"/>
      <c r="XEP27" s="178"/>
      <c r="XEQ27" s="178"/>
      <c r="XER27" s="178"/>
    </row>
    <row r="28" s="146" customFormat="1" ht="24" customHeight="1" spans="1:6 16365:16372">
      <c r="A28" s="306">
        <v>2010408</v>
      </c>
      <c r="B28" s="298" t="s">
        <v>130</v>
      </c>
      <c r="C28" s="303">
        <v>16</v>
      </c>
      <c r="D28" s="303">
        <v>12</v>
      </c>
      <c r="E28" s="304">
        <f t="shared" si="0"/>
        <v>133.333333333333</v>
      </c>
      <c r="F28" s="305"/>
      <c r="XEO28" s="178"/>
      <c r="XEP28" s="178"/>
      <c r="XEQ28" s="178"/>
      <c r="XER28" s="178"/>
    </row>
    <row r="29" s="146" customFormat="1" ht="24" customHeight="1" spans="1:6 16365:16372">
      <c r="A29" s="306">
        <v>2010450</v>
      </c>
      <c r="B29" s="298" t="s">
        <v>122</v>
      </c>
      <c r="C29" s="303">
        <v>123</v>
      </c>
      <c r="D29" s="303"/>
      <c r="E29" s="304"/>
      <c r="F29" s="305"/>
      <c r="XEO29" s="178"/>
      <c r="XEP29" s="178"/>
      <c r="XEQ29" s="178"/>
      <c r="XER29" s="178"/>
    </row>
    <row r="30" s="146" customFormat="1" ht="24" customHeight="1" spans="1:6 16365:16372">
      <c r="A30" s="306">
        <v>2010499</v>
      </c>
      <c r="B30" s="298" t="s">
        <v>131</v>
      </c>
      <c r="C30" s="303">
        <v>1481</v>
      </c>
      <c r="D30" s="303">
        <v>1384</v>
      </c>
      <c r="E30" s="304">
        <f t="shared" si="0"/>
        <v>107.008670520231</v>
      </c>
      <c r="F30" s="305"/>
      <c r="XEO30" s="178"/>
      <c r="XEP30" s="178"/>
      <c r="XEQ30" s="178"/>
      <c r="XER30" s="178"/>
    </row>
    <row r="31" s="146" customFormat="1" ht="24" customHeight="1" spans="1:6 16365:16372">
      <c r="A31" s="302">
        <v>20105</v>
      </c>
      <c r="B31" s="298" t="s">
        <v>132</v>
      </c>
      <c r="C31" s="303">
        <f>SUM(C32:C35)</f>
        <v>648</v>
      </c>
      <c r="D31" s="303">
        <f>SUM(D32:D35)</f>
        <v>836</v>
      </c>
      <c r="E31" s="304">
        <f t="shared" si="0"/>
        <v>77.511961722488</v>
      </c>
      <c r="F31" s="305"/>
      <c r="XEO31" s="178"/>
      <c r="XEP31" s="178"/>
      <c r="XEQ31" s="178"/>
      <c r="XER31" s="178"/>
    </row>
    <row r="32" s="146" customFormat="1" ht="24" customHeight="1" spans="1:6 16365:16372">
      <c r="A32" s="306">
        <v>2010501</v>
      </c>
      <c r="B32" s="298" t="s">
        <v>117</v>
      </c>
      <c r="C32" s="303">
        <v>410</v>
      </c>
      <c r="D32" s="303">
        <v>670</v>
      </c>
      <c r="E32" s="304">
        <f t="shared" si="0"/>
        <v>61.1940298507463</v>
      </c>
      <c r="F32" s="305"/>
      <c r="XEK32" s="178"/>
      <c r="XEL32" s="178"/>
      <c r="XEM32" s="178"/>
      <c r="XEN32" s="178"/>
      <c r="XEO32" s="178"/>
      <c r="XEP32" s="178"/>
      <c r="XEQ32" s="178"/>
      <c r="XER32" s="178"/>
    </row>
    <row r="33" s="146" customFormat="1" ht="24" customHeight="1" spans="1:6 16365:16372">
      <c r="A33" s="306">
        <v>2010505</v>
      </c>
      <c r="B33" s="298" t="s">
        <v>133</v>
      </c>
      <c r="C33" s="303">
        <v>172</v>
      </c>
      <c r="D33" s="303">
        <v>143</v>
      </c>
      <c r="E33" s="304">
        <f t="shared" si="0"/>
        <v>120.27972027972</v>
      </c>
      <c r="F33" s="305"/>
      <c r="XEK33" s="178"/>
      <c r="XEL33" s="178"/>
      <c r="XEM33" s="178"/>
      <c r="XEN33" s="178"/>
      <c r="XEO33" s="178"/>
      <c r="XEP33" s="178"/>
      <c r="XEQ33" s="178"/>
      <c r="XER33" s="178"/>
    </row>
    <row r="34" s="146" customFormat="1" ht="24" customHeight="1" spans="1:6 16365:16372">
      <c r="A34" s="306">
        <v>2010507</v>
      </c>
      <c r="B34" s="298" t="s">
        <v>134</v>
      </c>
      <c r="C34" s="303"/>
      <c r="D34" s="303">
        <v>23</v>
      </c>
      <c r="E34" s="304">
        <f t="shared" si="0"/>
        <v>0</v>
      </c>
      <c r="F34" s="305"/>
      <c r="XEO34" s="178"/>
      <c r="XEP34" s="178"/>
      <c r="XEQ34" s="178"/>
      <c r="XER34" s="178"/>
    </row>
    <row r="35" s="146" customFormat="1" ht="24" customHeight="1" spans="1:6 16365:16372">
      <c r="A35" s="306">
        <v>2010550</v>
      </c>
      <c r="B35" s="298" t="s">
        <v>122</v>
      </c>
      <c r="C35" s="303">
        <v>66</v>
      </c>
      <c r="D35" s="303"/>
      <c r="E35" s="304"/>
      <c r="F35" s="305"/>
      <c r="XEO35" s="178"/>
      <c r="XEP35" s="178"/>
      <c r="XEQ35" s="178"/>
      <c r="XER35" s="178"/>
    </row>
    <row r="36" s="146" customFormat="1" ht="24" customHeight="1" spans="1:6 16365:16372">
      <c r="A36" s="302">
        <v>20106</v>
      </c>
      <c r="B36" s="298" t="s">
        <v>135</v>
      </c>
      <c r="C36" s="303">
        <f>SUM(C37:C40)</f>
        <v>1264</v>
      </c>
      <c r="D36" s="303">
        <f>SUM(D37:D40)</f>
        <v>1736</v>
      </c>
      <c r="E36" s="304">
        <f t="shared" si="0"/>
        <v>72.8110599078341</v>
      </c>
      <c r="F36" s="305"/>
      <c r="XEO36" s="178"/>
      <c r="XEP36" s="178"/>
      <c r="XEQ36" s="178"/>
      <c r="XER36" s="178"/>
    </row>
    <row r="37" s="146" customFormat="1" ht="24" customHeight="1" spans="1:6 16365:16372">
      <c r="A37" s="306">
        <v>2010601</v>
      </c>
      <c r="B37" s="298" t="s">
        <v>117</v>
      </c>
      <c r="C37" s="303">
        <v>678</v>
      </c>
      <c r="D37" s="303">
        <v>1421</v>
      </c>
      <c r="E37" s="304">
        <f t="shared" si="0"/>
        <v>47.7128782547502</v>
      </c>
      <c r="F37" s="305"/>
      <c r="XEO37" s="178"/>
      <c r="XEP37" s="178"/>
      <c r="XEQ37" s="178"/>
      <c r="XER37" s="178"/>
    </row>
    <row r="38" s="146" customFormat="1" ht="24" customHeight="1" spans="1:6 16365:16372">
      <c r="A38" s="306">
        <v>2010607</v>
      </c>
      <c r="B38" s="298" t="s">
        <v>136</v>
      </c>
      <c r="C38" s="303">
        <v>130</v>
      </c>
      <c r="D38" s="303">
        <v>145</v>
      </c>
      <c r="E38" s="304">
        <f t="shared" si="0"/>
        <v>89.6551724137931</v>
      </c>
      <c r="F38" s="305"/>
      <c r="XEK38" s="178"/>
      <c r="XEL38" s="178"/>
      <c r="XEM38" s="178"/>
      <c r="XEN38" s="178"/>
      <c r="XEO38" s="178"/>
      <c r="XEP38" s="178"/>
      <c r="XEQ38" s="178"/>
      <c r="XER38" s="178"/>
    </row>
    <row r="39" s="146" customFormat="1" ht="24" customHeight="1" spans="1:6 16365:16372">
      <c r="A39" s="306">
        <v>2010650</v>
      </c>
      <c r="B39" s="298" t="s">
        <v>122</v>
      </c>
      <c r="C39" s="303">
        <v>296</v>
      </c>
      <c r="D39" s="303"/>
      <c r="E39" s="304"/>
      <c r="F39" s="305"/>
      <c r="XEK39" s="178"/>
      <c r="XEL39" s="178"/>
      <c r="XEM39" s="178"/>
      <c r="XEN39" s="178"/>
      <c r="XEO39" s="178"/>
      <c r="XEP39" s="178"/>
      <c r="XEQ39" s="178"/>
      <c r="XER39" s="178"/>
    </row>
    <row r="40" s="146" customFormat="1" ht="24" customHeight="1" spans="1:6 16365:16372">
      <c r="A40" s="306">
        <v>2010699</v>
      </c>
      <c r="B40" s="298" t="s">
        <v>137</v>
      </c>
      <c r="C40" s="303">
        <v>160</v>
      </c>
      <c r="D40" s="303">
        <v>170</v>
      </c>
      <c r="E40" s="304">
        <f t="shared" si="0"/>
        <v>94.1176470588235</v>
      </c>
      <c r="F40" s="305"/>
      <c r="XEO40" s="178"/>
      <c r="XEP40" s="178"/>
      <c r="XEQ40" s="178"/>
      <c r="XER40" s="178"/>
    </row>
    <row r="41" s="146" customFormat="1" ht="24" customHeight="1" spans="1:6 16365:16372">
      <c r="A41" s="302">
        <v>20107</v>
      </c>
      <c r="B41" s="298" t="s">
        <v>138</v>
      </c>
      <c r="C41" s="303">
        <f>SUM(C42)</f>
        <v>2500</v>
      </c>
      <c r="D41" s="303">
        <f>SUM(D42)</f>
        <v>2500</v>
      </c>
      <c r="E41" s="304">
        <f t="shared" si="0"/>
        <v>100</v>
      </c>
      <c r="F41" s="305"/>
      <c r="XEO41" s="178"/>
      <c r="XEP41" s="178"/>
      <c r="XEQ41" s="178"/>
      <c r="XER41" s="178"/>
    </row>
    <row r="42" s="146" customFormat="1" ht="24" customHeight="1" spans="1:6 16365:16372">
      <c r="A42" s="306">
        <v>2010799</v>
      </c>
      <c r="B42" s="298" t="s">
        <v>139</v>
      </c>
      <c r="C42" s="303">
        <v>2500</v>
      </c>
      <c r="D42" s="303">
        <v>2500</v>
      </c>
      <c r="E42" s="304">
        <f t="shared" si="0"/>
        <v>100</v>
      </c>
      <c r="F42" s="305"/>
      <c r="XEO42" s="178"/>
      <c r="XEP42" s="178"/>
      <c r="XEQ42" s="178"/>
      <c r="XER42" s="178"/>
    </row>
    <row r="43" s="146" customFormat="1" ht="24" customHeight="1" spans="1:6 16365:16372">
      <c r="A43" s="302">
        <v>20108</v>
      </c>
      <c r="B43" s="298" t="s">
        <v>140</v>
      </c>
      <c r="C43" s="303">
        <f>SUM(C44:C49)</f>
        <v>522</v>
      </c>
      <c r="D43" s="303">
        <f>SUM(D44:D49)</f>
        <v>704</v>
      </c>
      <c r="E43" s="304">
        <f t="shared" si="0"/>
        <v>74.1477272727273</v>
      </c>
      <c r="F43" s="305"/>
      <c r="XEO43" s="178"/>
      <c r="XEP43" s="178"/>
      <c r="XEQ43" s="178"/>
      <c r="XER43" s="178"/>
    </row>
    <row r="44" s="146" customFormat="1" ht="24" customHeight="1" spans="1:6 16365:16372">
      <c r="A44" s="306">
        <v>2010801</v>
      </c>
      <c r="B44" s="298" t="s">
        <v>117</v>
      </c>
      <c r="C44" s="303">
        <v>352</v>
      </c>
      <c r="D44" s="303">
        <v>640</v>
      </c>
      <c r="E44" s="304">
        <f t="shared" si="0"/>
        <v>55</v>
      </c>
      <c r="F44" s="305"/>
      <c r="XEK44" s="178"/>
      <c r="XEL44" s="178"/>
      <c r="XEM44" s="178"/>
      <c r="XEN44" s="178"/>
      <c r="XEO44" s="178"/>
      <c r="XEP44" s="178"/>
      <c r="XEQ44" s="178"/>
      <c r="XER44" s="178"/>
    </row>
    <row r="45" s="146" customFormat="1" ht="24" customHeight="1" spans="1:6 16365:16372">
      <c r="A45" s="306">
        <v>2010802</v>
      </c>
      <c r="B45" s="298" t="s">
        <v>118</v>
      </c>
      <c r="C45" s="303">
        <v>30</v>
      </c>
      <c r="D45" s="303">
        <v>34</v>
      </c>
      <c r="E45" s="304">
        <f t="shared" si="0"/>
        <v>88.2352941176471</v>
      </c>
      <c r="F45" s="305"/>
      <c r="XEO45" s="178"/>
      <c r="XEP45" s="178"/>
      <c r="XEQ45" s="178"/>
      <c r="XER45" s="178"/>
    </row>
    <row r="46" s="146" customFormat="1" ht="24" customHeight="1" spans="1:6 16365:16372">
      <c r="A46" s="306">
        <v>2010804</v>
      </c>
      <c r="B46" s="298" t="s">
        <v>141</v>
      </c>
      <c r="C46" s="303">
        <v>10</v>
      </c>
      <c r="D46" s="303">
        <v>10</v>
      </c>
      <c r="E46" s="304">
        <f t="shared" si="0"/>
        <v>100</v>
      </c>
      <c r="F46" s="305"/>
      <c r="XEO46" s="178"/>
      <c r="XEP46" s="178"/>
      <c r="XEQ46" s="178"/>
      <c r="XER46" s="178"/>
    </row>
    <row r="47" s="146" customFormat="1" ht="24" customHeight="1" spans="1:6 16365:16372">
      <c r="A47" s="306">
        <v>2010806</v>
      </c>
      <c r="B47" s="298" t="s">
        <v>136</v>
      </c>
      <c r="C47" s="303">
        <v>5</v>
      </c>
      <c r="D47" s="303">
        <v>5</v>
      </c>
      <c r="E47" s="304">
        <f t="shared" si="0"/>
        <v>100</v>
      </c>
      <c r="F47" s="305"/>
      <c r="XEK47" s="178"/>
      <c r="XEL47" s="178"/>
      <c r="XEM47" s="178"/>
      <c r="XEN47" s="178"/>
      <c r="XEO47" s="178"/>
      <c r="XEP47" s="178"/>
      <c r="XEQ47" s="178"/>
      <c r="XER47" s="178"/>
    </row>
    <row r="48" s="146" customFormat="1" ht="24" customHeight="1" spans="1:6 16365:16372">
      <c r="A48" s="306">
        <v>2010850</v>
      </c>
      <c r="B48" s="298" t="s">
        <v>122</v>
      </c>
      <c r="C48" s="303">
        <v>110</v>
      </c>
      <c r="D48" s="303"/>
      <c r="E48" s="304"/>
      <c r="F48" s="305"/>
      <c r="XEK48" s="178"/>
      <c r="XEL48" s="178"/>
      <c r="XEM48" s="178"/>
      <c r="XEN48" s="178"/>
      <c r="XEO48" s="178"/>
      <c r="XEP48" s="178"/>
      <c r="XEQ48" s="178"/>
      <c r="XER48" s="178"/>
    </row>
    <row r="49" s="146" customFormat="1" ht="24" customHeight="1" spans="1:6 16365:16372">
      <c r="A49" s="306">
        <v>2010899</v>
      </c>
      <c r="B49" s="298" t="s">
        <v>142</v>
      </c>
      <c r="C49" s="303">
        <v>15</v>
      </c>
      <c r="D49" s="303">
        <v>15</v>
      </c>
      <c r="E49" s="304">
        <f t="shared" si="0"/>
        <v>100</v>
      </c>
      <c r="F49" s="305"/>
      <c r="XEK49" s="178"/>
      <c r="XEL49" s="178"/>
      <c r="XEM49" s="178"/>
      <c r="XEN49" s="178"/>
      <c r="XEO49" s="178"/>
      <c r="XEP49" s="178"/>
      <c r="XEQ49" s="178"/>
      <c r="XER49" s="178"/>
    </row>
    <row r="50" s="146" customFormat="1" ht="24" customHeight="1" spans="1:6 16365:16372">
      <c r="A50" s="302">
        <v>20109</v>
      </c>
      <c r="B50" s="298" t="s">
        <v>143</v>
      </c>
      <c r="C50" s="303">
        <f>SUM(C51:C51)</f>
        <v>0</v>
      </c>
      <c r="D50" s="303">
        <f>SUM(D51:D51)</f>
        <v>0</v>
      </c>
      <c r="E50" s="304"/>
      <c r="F50" s="305"/>
      <c r="XEO50" s="178"/>
      <c r="XEP50" s="178"/>
      <c r="XEQ50" s="178"/>
      <c r="XER50" s="178"/>
    </row>
    <row r="51" s="146" customFormat="1" ht="24" customHeight="1" spans="1:6 16365:16372">
      <c r="A51" s="306">
        <v>2010908</v>
      </c>
      <c r="B51" s="298" t="s">
        <v>136</v>
      </c>
      <c r="C51" s="303"/>
      <c r="D51" s="303"/>
      <c r="E51" s="304"/>
      <c r="F51" s="305"/>
      <c r="XEO51" s="178"/>
      <c r="XEP51" s="178"/>
      <c r="XEQ51" s="178"/>
      <c r="XER51" s="178"/>
    </row>
    <row r="52" s="146" customFormat="1" ht="24" customHeight="1" spans="1:6 16365:16372">
      <c r="A52" s="302">
        <v>20111</v>
      </c>
      <c r="B52" s="298" t="s">
        <v>144</v>
      </c>
      <c r="C52" s="303">
        <f>SUM(C53:C55)</f>
        <v>2944</v>
      </c>
      <c r="D52" s="303">
        <f>SUM(D53:D55)</f>
        <v>3586</v>
      </c>
      <c r="E52" s="304">
        <f t="shared" si="0"/>
        <v>82.0970440602343</v>
      </c>
      <c r="F52" s="305"/>
      <c r="XEO52" s="178"/>
      <c r="XEP52" s="178"/>
      <c r="XEQ52" s="178"/>
      <c r="XER52" s="178"/>
    </row>
    <row r="53" s="146" customFormat="1" ht="24" customHeight="1" spans="1:6 16365:16372">
      <c r="A53" s="306">
        <v>2011101</v>
      </c>
      <c r="B53" s="298" t="s">
        <v>117</v>
      </c>
      <c r="C53" s="303">
        <v>2011</v>
      </c>
      <c r="D53" s="303">
        <v>2722</v>
      </c>
      <c r="E53" s="304">
        <f t="shared" si="0"/>
        <v>73.8795003673769</v>
      </c>
      <c r="F53" s="305"/>
      <c r="XEO53" s="178"/>
      <c r="XEP53" s="178"/>
      <c r="XEQ53" s="178"/>
      <c r="XER53" s="178"/>
    </row>
    <row r="54" s="146" customFormat="1" ht="24" customHeight="1" spans="1:6 16365:16372">
      <c r="A54" s="306">
        <v>2011102</v>
      </c>
      <c r="B54" s="298" t="s">
        <v>118</v>
      </c>
      <c r="C54" s="303">
        <v>798</v>
      </c>
      <c r="D54" s="303">
        <v>864</v>
      </c>
      <c r="E54" s="304">
        <f t="shared" si="0"/>
        <v>92.3611111111111</v>
      </c>
      <c r="F54" s="305"/>
      <c r="XEO54" s="178"/>
      <c r="XEP54" s="178"/>
      <c r="XEQ54" s="178"/>
      <c r="XER54" s="178"/>
    </row>
    <row r="55" s="146" customFormat="1" ht="24" customHeight="1" spans="1:6 16365:16372">
      <c r="A55" s="306">
        <v>2011150</v>
      </c>
      <c r="B55" s="298" t="s">
        <v>122</v>
      </c>
      <c r="C55" s="303">
        <v>135</v>
      </c>
      <c r="D55" s="303"/>
      <c r="E55" s="304"/>
      <c r="F55" s="305"/>
      <c r="XEO55" s="178"/>
      <c r="XEP55" s="178"/>
      <c r="XEQ55" s="178"/>
      <c r="XER55" s="178"/>
    </row>
    <row r="56" s="146" customFormat="1" ht="24" customHeight="1" spans="1:6 16365:16372">
      <c r="A56" s="302">
        <v>20113</v>
      </c>
      <c r="B56" s="298" t="s">
        <v>145</v>
      </c>
      <c r="C56" s="303">
        <f>SUM(C57:C59)</f>
        <v>608</v>
      </c>
      <c r="D56" s="303">
        <f>SUM(D57:D59)</f>
        <v>847</v>
      </c>
      <c r="E56" s="304">
        <f t="shared" si="0"/>
        <v>71.7827626918536</v>
      </c>
      <c r="F56" s="305"/>
      <c r="XEO56" s="178"/>
      <c r="XEP56" s="178"/>
      <c r="XEQ56" s="178"/>
      <c r="XER56" s="178"/>
    </row>
    <row r="57" s="146" customFormat="1" ht="24" customHeight="1" spans="1:6 16365:16372">
      <c r="A57" s="306">
        <v>2011301</v>
      </c>
      <c r="B57" s="298" t="s">
        <v>117</v>
      </c>
      <c r="C57" s="303">
        <v>470</v>
      </c>
      <c r="D57" s="303">
        <v>753</v>
      </c>
      <c r="E57" s="304">
        <f t="shared" si="0"/>
        <v>62.4169986719788</v>
      </c>
      <c r="F57" s="305"/>
      <c r="XEK57" s="178"/>
      <c r="XEL57" s="178"/>
      <c r="XEM57" s="178"/>
      <c r="XEN57" s="178"/>
      <c r="XEO57" s="178"/>
      <c r="XEP57" s="178"/>
      <c r="XEQ57" s="178"/>
      <c r="XER57" s="178"/>
    </row>
    <row r="58" s="146" customFormat="1" ht="24" customHeight="1" spans="1:6 16365:16372">
      <c r="A58" s="306">
        <v>2011350</v>
      </c>
      <c r="B58" s="298" t="s">
        <v>122</v>
      </c>
      <c r="C58" s="303">
        <v>82</v>
      </c>
      <c r="D58" s="303"/>
      <c r="E58" s="304"/>
      <c r="F58" s="305"/>
      <c r="XEK58" s="178"/>
      <c r="XEL58" s="178"/>
      <c r="XEM58" s="178"/>
      <c r="XEN58" s="178"/>
      <c r="XEO58" s="178"/>
      <c r="XEP58" s="178"/>
      <c r="XEQ58" s="178"/>
      <c r="XER58" s="178"/>
    </row>
    <row r="59" s="146" customFormat="1" ht="24" customHeight="1" spans="1:6 16365:16372">
      <c r="A59" s="306">
        <v>2011399</v>
      </c>
      <c r="B59" s="298" t="s">
        <v>146</v>
      </c>
      <c r="C59" s="303">
        <v>56</v>
      </c>
      <c r="D59" s="303">
        <v>94</v>
      </c>
      <c r="E59" s="304">
        <f t="shared" si="0"/>
        <v>59.5744680851064</v>
      </c>
      <c r="F59" s="305"/>
      <c r="XEO59" s="178"/>
      <c r="XEP59" s="178"/>
      <c r="XEQ59" s="178"/>
      <c r="XER59" s="178"/>
    </row>
    <row r="60" s="146" customFormat="1" ht="24" customHeight="1" spans="1:6 16365:16372">
      <c r="A60" s="302">
        <v>20125</v>
      </c>
      <c r="B60" s="298" t="s">
        <v>147</v>
      </c>
      <c r="C60" s="303">
        <f>SUM(C61:C63)</f>
        <v>223</v>
      </c>
      <c r="D60" s="303">
        <f>SUM(D61:D63)</f>
        <v>333</v>
      </c>
      <c r="E60" s="304">
        <f t="shared" si="0"/>
        <v>66.966966966967</v>
      </c>
      <c r="F60" s="305"/>
      <c r="XEK60" s="178"/>
      <c r="XEL60" s="178"/>
      <c r="XEM60" s="178"/>
      <c r="XEN60" s="178"/>
      <c r="XEO60" s="178"/>
      <c r="XEP60" s="178"/>
      <c r="XEQ60" s="178"/>
      <c r="XER60" s="178"/>
    </row>
    <row r="61" s="146" customFormat="1" ht="24" customHeight="1" spans="1:6 16365:16372">
      <c r="A61" s="306">
        <v>2012501</v>
      </c>
      <c r="B61" s="298" t="s">
        <v>117</v>
      </c>
      <c r="C61" s="303">
        <v>131</v>
      </c>
      <c r="D61" s="303">
        <v>245</v>
      </c>
      <c r="E61" s="304">
        <f t="shared" si="0"/>
        <v>53.469387755102</v>
      </c>
      <c r="F61" s="305"/>
      <c r="XEO61" s="178"/>
      <c r="XEP61" s="178"/>
      <c r="XEQ61" s="178"/>
      <c r="XER61" s="178"/>
    </row>
    <row r="62" s="146" customFormat="1" ht="24" customHeight="1" spans="1:6 16365:16372">
      <c r="A62" s="306">
        <v>2012505</v>
      </c>
      <c r="B62" s="298" t="s">
        <v>148</v>
      </c>
      <c r="C62" s="303">
        <v>92</v>
      </c>
      <c r="D62" s="303">
        <v>70</v>
      </c>
      <c r="E62" s="304">
        <f t="shared" si="0"/>
        <v>131.428571428571</v>
      </c>
      <c r="F62" s="305"/>
      <c r="XEO62" s="178"/>
      <c r="XEP62" s="178"/>
      <c r="XEQ62" s="178"/>
      <c r="XER62" s="178"/>
    </row>
    <row r="63" s="146" customFormat="1" ht="24" customHeight="1" spans="1:6 16365:16372">
      <c r="A63" s="306">
        <v>2012599</v>
      </c>
      <c r="B63" s="298" t="s">
        <v>149</v>
      </c>
      <c r="C63" s="303"/>
      <c r="D63" s="303">
        <v>18</v>
      </c>
      <c r="E63" s="304">
        <f t="shared" si="0"/>
        <v>0</v>
      </c>
      <c r="F63" s="305"/>
      <c r="XEO63" s="178"/>
      <c r="XEP63" s="178"/>
      <c r="XEQ63" s="178"/>
      <c r="XER63" s="178"/>
    </row>
    <row r="64" s="146" customFormat="1" ht="24" customHeight="1" spans="1:6 16365:16372">
      <c r="A64" s="302">
        <v>20126</v>
      </c>
      <c r="B64" s="298" t="s">
        <v>150</v>
      </c>
      <c r="C64" s="303">
        <f>SUM(C65:C66)</f>
        <v>257</v>
      </c>
      <c r="D64" s="303">
        <f>SUM(D65:D66)</f>
        <v>378</v>
      </c>
      <c r="E64" s="304">
        <f t="shared" si="0"/>
        <v>67.989417989418</v>
      </c>
      <c r="F64" s="305"/>
      <c r="XEO64" s="178"/>
      <c r="XEP64" s="178"/>
      <c r="XEQ64" s="178"/>
      <c r="XER64" s="178"/>
    </row>
    <row r="65" s="178" customFormat="1" ht="24" customHeight="1" spans="1:7 16365:16372">
      <c r="A65" s="306">
        <v>2012601</v>
      </c>
      <c r="B65" s="298" t="s">
        <v>117</v>
      </c>
      <c r="C65" s="303">
        <v>208</v>
      </c>
      <c r="D65" s="303">
        <v>325</v>
      </c>
      <c r="E65" s="304">
        <f t="shared" si="0"/>
        <v>64</v>
      </c>
      <c r="F65" s="305"/>
      <c r="G65" s="146"/>
    </row>
    <row r="66" s="146" customFormat="1" ht="24" customHeight="1" spans="1:7 16365:16372">
      <c r="A66" s="306">
        <v>2012604</v>
      </c>
      <c r="B66" s="298" t="s">
        <v>151</v>
      </c>
      <c r="C66" s="303">
        <v>49</v>
      </c>
      <c r="D66" s="303">
        <v>53</v>
      </c>
      <c r="E66" s="304">
        <f t="shared" si="0"/>
        <v>92.4528301886792</v>
      </c>
      <c r="F66" s="305"/>
      <c r="XEK66" s="178"/>
      <c r="XEL66" s="178"/>
      <c r="XEM66" s="178"/>
      <c r="XEN66" s="178"/>
      <c r="XEO66" s="178"/>
      <c r="XEP66" s="178"/>
      <c r="XEQ66" s="178"/>
      <c r="XER66" s="178"/>
    </row>
    <row r="67" s="146" customFormat="1" ht="24" customHeight="1" spans="1:7 16365:16372">
      <c r="A67" s="302">
        <v>20128</v>
      </c>
      <c r="B67" s="298" t="s">
        <v>152</v>
      </c>
      <c r="C67" s="303">
        <f>SUM(C68:C70)</f>
        <v>113</v>
      </c>
      <c r="D67" s="303">
        <f>SUM(D68:D70)</f>
        <v>192</v>
      </c>
      <c r="E67" s="304">
        <f t="shared" si="0"/>
        <v>58.8541666666667</v>
      </c>
      <c r="F67" s="305"/>
      <c r="XEK67" s="178"/>
      <c r="XEL67" s="178"/>
      <c r="XEM67" s="178"/>
      <c r="XEN67" s="178"/>
      <c r="XEO67" s="178"/>
      <c r="XEP67" s="178"/>
      <c r="XEQ67" s="178"/>
      <c r="XER67" s="178"/>
    </row>
    <row r="68" s="146" customFormat="1" ht="24" customHeight="1" spans="1:7 16365:16372">
      <c r="A68" s="306">
        <v>2012801</v>
      </c>
      <c r="B68" s="298" t="s">
        <v>117</v>
      </c>
      <c r="C68" s="303">
        <v>86</v>
      </c>
      <c r="D68" s="303">
        <v>167</v>
      </c>
      <c r="E68" s="304">
        <f t="shared" si="0"/>
        <v>51.497005988024</v>
      </c>
      <c r="F68" s="305"/>
      <c r="XEK68" s="178"/>
      <c r="XEL68" s="178"/>
      <c r="XEM68" s="178"/>
      <c r="XEN68" s="178"/>
      <c r="XEO68" s="178"/>
      <c r="XEP68" s="178"/>
      <c r="XEQ68" s="178"/>
      <c r="XER68" s="178"/>
    </row>
    <row r="69" s="146" customFormat="1" ht="24" customHeight="1" spans="1:7 16365:16372">
      <c r="A69" s="306">
        <v>2012802</v>
      </c>
      <c r="B69" s="298" t="s">
        <v>118</v>
      </c>
      <c r="C69" s="303">
        <v>20</v>
      </c>
      <c r="D69" s="303">
        <v>25</v>
      </c>
      <c r="E69" s="304">
        <f t="shared" si="0"/>
        <v>80</v>
      </c>
      <c r="F69" s="305"/>
      <c r="XEK69" s="178"/>
      <c r="XEL69" s="178"/>
      <c r="XEM69" s="178"/>
      <c r="XEN69" s="178"/>
      <c r="XEO69" s="178"/>
      <c r="XEP69" s="178"/>
      <c r="XEQ69" s="178"/>
      <c r="XER69" s="178"/>
    </row>
    <row r="70" s="146" customFormat="1" ht="24" customHeight="1" spans="1:7 16365:16372">
      <c r="A70" s="306">
        <v>2012850</v>
      </c>
      <c r="B70" s="298" t="s">
        <v>122</v>
      </c>
      <c r="C70" s="303">
        <v>7</v>
      </c>
      <c r="D70" s="303"/>
      <c r="E70" s="304"/>
      <c r="F70" s="305"/>
      <c r="XEK70" s="178"/>
      <c r="XEL70" s="178"/>
      <c r="XEM70" s="178"/>
      <c r="XEN70" s="178"/>
      <c r="XEO70" s="178"/>
      <c r="XEP70" s="178"/>
      <c r="XEQ70" s="178"/>
      <c r="XER70" s="178"/>
    </row>
    <row r="71" s="146" customFormat="1" ht="24" customHeight="1" spans="1:7 16365:16372">
      <c r="A71" s="302">
        <v>20129</v>
      </c>
      <c r="B71" s="298" t="s">
        <v>153</v>
      </c>
      <c r="C71" s="303">
        <f>SUM(C72:C76)</f>
        <v>1435</v>
      </c>
      <c r="D71" s="303">
        <f>SUM(D72:D76)</f>
        <v>1925</v>
      </c>
      <c r="E71" s="304">
        <f t="shared" ref="E70:E133" si="1">C71/D71*100</f>
        <v>74.5454545454545</v>
      </c>
      <c r="F71" s="305"/>
      <c r="XEO71" s="178"/>
      <c r="XEP71" s="178"/>
      <c r="XEQ71" s="178"/>
      <c r="XER71" s="178"/>
    </row>
    <row r="72" s="146" customFormat="1" ht="24" customHeight="1" spans="1:7 16365:16372">
      <c r="A72" s="306">
        <v>2012901</v>
      </c>
      <c r="B72" s="298" t="s">
        <v>117</v>
      </c>
      <c r="C72" s="303">
        <v>509</v>
      </c>
      <c r="D72" s="303">
        <v>895</v>
      </c>
      <c r="E72" s="304">
        <f t="shared" si="1"/>
        <v>56.8715083798883</v>
      </c>
      <c r="F72" s="305"/>
      <c r="XEO72" s="178"/>
      <c r="XEP72" s="178"/>
      <c r="XEQ72" s="178"/>
      <c r="XER72" s="178"/>
    </row>
    <row r="73" s="146" customFormat="1" ht="24" customHeight="1" spans="1:7 16365:16372">
      <c r="A73" s="306">
        <v>2012902</v>
      </c>
      <c r="B73" s="298" t="s">
        <v>118</v>
      </c>
      <c r="C73" s="303">
        <v>46</v>
      </c>
      <c r="D73" s="303">
        <v>19</v>
      </c>
      <c r="E73" s="304">
        <f t="shared" si="1"/>
        <v>242.105263157895</v>
      </c>
      <c r="F73" s="305"/>
      <c r="XEK73" s="178"/>
      <c r="XEL73" s="178"/>
      <c r="XEM73" s="178"/>
      <c r="XEN73" s="178"/>
      <c r="XEO73" s="178"/>
      <c r="XEP73" s="178"/>
      <c r="XEQ73" s="178"/>
      <c r="XER73" s="178"/>
    </row>
    <row r="74" s="146" customFormat="1" ht="24" customHeight="1" spans="1:7 16365:16372">
      <c r="A74" s="306">
        <v>2012906</v>
      </c>
      <c r="B74" s="298" t="s">
        <v>154</v>
      </c>
      <c r="C74" s="303">
        <v>440</v>
      </c>
      <c r="D74" s="303">
        <v>501</v>
      </c>
      <c r="E74" s="304">
        <f t="shared" si="1"/>
        <v>87.8243512974052</v>
      </c>
      <c r="F74" s="305"/>
      <c r="XEK74" s="178"/>
      <c r="XEL74" s="178"/>
      <c r="XEM74" s="178"/>
      <c r="XEN74" s="178"/>
      <c r="XEO74" s="178"/>
      <c r="XEP74" s="178"/>
      <c r="XEQ74" s="178"/>
      <c r="XER74" s="178"/>
    </row>
    <row r="75" s="146" customFormat="1" ht="24" customHeight="1" spans="1:7 16365:16372">
      <c r="A75" s="306">
        <v>2012950</v>
      </c>
      <c r="B75" s="298" t="s">
        <v>122</v>
      </c>
      <c r="C75" s="303">
        <v>73</v>
      </c>
      <c r="D75" s="303">
        <v>46</v>
      </c>
      <c r="E75" s="304">
        <f t="shared" si="1"/>
        <v>158.695652173913</v>
      </c>
      <c r="F75" s="305"/>
      <c r="XEO75" s="178"/>
      <c r="XEP75" s="178"/>
      <c r="XEQ75" s="178"/>
      <c r="XER75" s="178"/>
    </row>
    <row r="76" s="146" customFormat="1" ht="24" customHeight="1" spans="1:7 16365:16372">
      <c r="A76" s="306">
        <v>2012999</v>
      </c>
      <c r="B76" s="298" t="s">
        <v>155</v>
      </c>
      <c r="C76" s="303">
        <v>367</v>
      </c>
      <c r="D76" s="303">
        <v>464</v>
      </c>
      <c r="E76" s="304">
        <f t="shared" si="1"/>
        <v>79.0948275862069</v>
      </c>
      <c r="F76" s="305"/>
      <c r="XEO76" s="178"/>
      <c r="XEP76" s="178"/>
      <c r="XEQ76" s="178"/>
      <c r="XER76" s="178"/>
    </row>
    <row r="77" s="146" customFormat="1" ht="24" customHeight="1" spans="1:7 16365:16372">
      <c r="A77" s="302">
        <v>20131</v>
      </c>
      <c r="B77" s="298" t="s">
        <v>156</v>
      </c>
      <c r="C77" s="303">
        <f>SUM(C78:C81)</f>
        <v>921</v>
      </c>
      <c r="D77" s="303">
        <f>SUM(D78:D81)</f>
        <v>1546</v>
      </c>
      <c r="E77" s="304">
        <f t="shared" si="1"/>
        <v>59.5730918499353</v>
      </c>
      <c r="F77" s="305"/>
      <c r="XEK77" s="178"/>
      <c r="XEL77" s="178"/>
      <c r="XEM77" s="178"/>
      <c r="XEN77" s="178"/>
      <c r="XEO77" s="178"/>
      <c r="XEP77" s="178"/>
      <c r="XEQ77" s="178"/>
      <c r="XER77" s="178"/>
    </row>
    <row r="78" s="146" customFormat="1" ht="24" customHeight="1" spans="1:7 16365:16372">
      <c r="A78" s="306">
        <v>2013101</v>
      </c>
      <c r="B78" s="298" t="s">
        <v>117</v>
      </c>
      <c r="C78" s="303">
        <v>860</v>
      </c>
      <c r="D78" s="303">
        <v>1130</v>
      </c>
      <c r="E78" s="304">
        <f t="shared" si="1"/>
        <v>76.1061946902655</v>
      </c>
      <c r="F78" s="305"/>
      <c r="XEO78" s="178"/>
      <c r="XEP78" s="178"/>
      <c r="XEQ78" s="178"/>
      <c r="XER78" s="178"/>
    </row>
    <row r="79" s="146" customFormat="1" ht="24" customHeight="1" spans="1:7 16365:16372">
      <c r="A79" s="306">
        <v>2013102</v>
      </c>
      <c r="B79" s="298" t="s">
        <v>118</v>
      </c>
      <c r="C79" s="303">
        <v>3</v>
      </c>
      <c r="D79" s="303">
        <v>288</v>
      </c>
      <c r="E79" s="304">
        <f t="shared" si="1"/>
        <v>1.04166666666667</v>
      </c>
      <c r="F79" s="305"/>
      <c r="XEO79" s="178"/>
      <c r="XEP79" s="178"/>
      <c r="XEQ79" s="178"/>
      <c r="XER79" s="178"/>
    </row>
    <row r="80" s="146" customFormat="1" ht="24" customHeight="1" spans="1:7 16365:16372">
      <c r="A80" s="306">
        <v>2013150</v>
      </c>
      <c r="B80" s="298" t="s">
        <v>122</v>
      </c>
      <c r="C80" s="303">
        <v>28</v>
      </c>
      <c r="D80" s="303"/>
      <c r="E80" s="304"/>
      <c r="F80" s="305"/>
      <c r="XEO80" s="178"/>
      <c r="XEP80" s="178"/>
      <c r="XEQ80" s="178"/>
      <c r="XER80" s="178"/>
    </row>
    <row r="81" s="146" customFormat="1" ht="24" customHeight="1" spans="1:6 16365:16372">
      <c r="A81" s="306">
        <v>2013199</v>
      </c>
      <c r="B81" s="298" t="s">
        <v>157</v>
      </c>
      <c r="C81" s="303">
        <v>30</v>
      </c>
      <c r="D81" s="303">
        <v>128</v>
      </c>
      <c r="E81" s="304">
        <f t="shared" si="1"/>
        <v>23.4375</v>
      </c>
      <c r="F81" s="305"/>
      <c r="XEK81" s="178"/>
      <c r="XEL81" s="178"/>
      <c r="XEM81" s="178"/>
      <c r="XEN81" s="178"/>
      <c r="XEO81" s="178"/>
      <c r="XEP81" s="178"/>
      <c r="XEQ81" s="178"/>
      <c r="XER81" s="178"/>
    </row>
    <row r="82" s="146" customFormat="1" ht="24" customHeight="1" spans="1:6 16365:16372">
      <c r="A82" s="302">
        <v>20132</v>
      </c>
      <c r="B82" s="298" t="s">
        <v>158</v>
      </c>
      <c r="C82" s="303">
        <f>SUM(C83:C86)</f>
        <v>1165</v>
      </c>
      <c r="D82" s="303">
        <f>SUM(D83:D86)</f>
        <v>1643</v>
      </c>
      <c r="E82" s="304">
        <f t="shared" si="1"/>
        <v>70.9068776628119</v>
      </c>
      <c r="F82" s="305"/>
      <c r="XEO82" s="178"/>
      <c r="XEP82" s="178"/>
      <c r="XEQ82" s="178"/>
      <c r="XER82" s="178"/>
    </row>
    <row r="83" s="146" customFormat="1" ht="24" customHeight="1" spans="1:6 16365:16372">
      <c r="A83" s="306">
        <v>2013201</v>
      </c>
      <c r="B83" s="298" t="s">
        <v>117</v>
      </c>
      <c r="C83" s="303">
        <v>592</v>
      </c>
      <c r="D83" s="303">
        <v>856</v>
      </c>
      <c r="E83" s="304">
        <f t="shared" si="1"/>
        <v>69.1588785046729</v>
      </c>
      <c r="F83" s="305"/>
      <c r="XEO83" s="178"/>
      <c r="XEP83" s="178"/>
      <c r="XEQ83" s="178"/>
      <c r="XER83" s="178"/>
    </row>
    <row r="84" s="146" customFormat="1" ht="24" customHeight="1" spans="1:6 16365:16372">
      <c r="A84" s="306">
        <v>2013202</v>
      </c>
      <c r="B84" s="298" t="s">
        <v>118</v>
      </c>
      <c r="C84" s="303">
        <v>20</v>
      </c>
      <c r="D84" s="303">
        <v>28</v>
      </c>
      <c r="E84" s="304">
        <f t="shared" si="1"/>
        <v>71.4285714285714</v>
      </c>
      <c r="F84" s="305"/>
      <c r="XEO84" s="178"/>
      <c r="XEP84" s="178"/>
      <c r="XEQ84" s="178"/>
      <c r="XER84" s="178"/>
    </row>
    <row r="85" s="146" customFormat="1" ht="24" customHeight="1" spans="1:6 16365:16372">
      <c r="A85" s="306">
        <v>2013250</v>
      </c>
      <c r="B85" s="298" t="s">
        <v>122</v>
      </c>
      <c r="C85" s="303">
        <v>77</v>
      </c>
      <c r="D85" s="303"/>
      <c r="E85" s="304"/>
      <c r="F85" s="305"/>
      <c r="XEO85" s="178"/>
      <c r="XEP85" s="178"/>
      <c r="XEQ85" s="178"/>
      <c r="XER85" s="178"/>
    </row>
    <row r="86" s="146" customFormat="1" ht="24" customHeight="1" spans="1:6 16365:16372">
      <c r="A86" s="306">
        <v>2013299</v>
      </c>
      <c r="B86" s="298" t="s">
        <v>159</v>
      </c>
      <c r="C86" s="303">
        <v>476</v>
      </c>
      <c r="D86" s="303">
        <v>759</v>
      </c>
      <c r="E86" s="304">
        <f t="shared" si="1"/>
        <v>62.7140974967062</v>
      </c>
      <c r="F86" s="305"/>
      <c r="XEO86" s="178"/>
      <c r="XEP86" s="178"/>
      <c r="XEQ86" s="178"/>
      <c r="XER86" s="178"/>
    </row>
    <row r="87" s="146" customFormat="1" ht="24" customHeight="1" spans="1:6 16365:16372">
      <c r="A87" s="302">
        <v>20133</v>
      </c>
      <c r="B87" s="298" t="s">
        <v>160</v>
      </c>
      <c r="C87" s="303">
        <f>SUM(C88:C91)</f>
        <v>1954</v>
      </c>
      <c r="D87" s="303">
        <f>SUM(D88:D91)</f>
        <v>1429</v>
      </c>
      <c r="E87" s="304">
        <f t="shared" si="1"/>
        <v>136.738978306508</v>
      </c>
      <c r="F87" s="305"/>
      <c r="XEK87" s="178"/>
      <c r="XEL87" s="178"/>
      <c r="XEM87" s="178"/>
      <c r="XEN87" s="178"/>
      <c r="XEO87" s="178"/>
      <c r="XEP87" s="178"/>
      <c r="XEQ87" s="178"/>
      <c r="XER87" s="178"/>
    </row>
    <row r="88" s="146" customFormat="1" ht="24" customHeight="1" spans="1:6 16365:16372">
      <c r="A88" s="306">
        <v>2013301</v>
      </c>
      <c r="B88" s="298" t="s">
        <v>117</v>
      </c>
      <c r="C88" s="303">
        <v>410</v>
      </c>
      <c r="D88" s="303">
        <v>681</v>
      </c>
      <c r="E88" s="304">
        <f t="shared" si="1"/>
        <v>60.2055800293686</v>
      </c>
      <c r="F88" s="305"/>
      <c r="XEO88" s="178"/>
      <c r="XEP88" s="178"/>
      <c r="XEQ88" s="178"/>
      <c r="XER88" s="178"/>
    </row>
    <row r="89" s="146" customFormat="1" ht="24" customHeight="1" spans="1:6 16365:16372">
      <c r="A89" s="306">
        <v>2013302</v>
      </c>
      <c r="B89" s="298" t="s">
        <v>118</v>
      </c>
      <c r="C89" s="303"/>
      <c r="D89" s="303">
        <v>4</v>
      </c>
      <c r="E89" s="304">
        <f t="shared" si="1"/>
        <v>0</v>
      </c>
      <c r="F89" s="305"/>
      <c r="XEO89" s="178"/>
      <c r="XEP89" s="178"/>
      <c r="XEQ89" s="178"/>
      <c r="XER89" s="178"/>
    </row>
    <row r="90" s="146" customFormat="1" ht="24" customHeight="1" spans="1:6 16365:16372">
      <c r="A90" s="306">
        <v>2013350</v>
      </c>
      <c r="B90" s="298" t="s">
        <v>122</v>
      </c>
      <c r="C90" s="303">
        <v>57</v>
      </c>
      <c r="D90" s="303"/>
      <c r="E90" s="304"/>
      <c r="F90" s="305"/>
      <c r="XEO90" s="178"/>
      <c r="XEP90" s="178"/>
      <c r="XEQ90" s="178"/>
      <c r="XER90" s="178"/>
    </row>
    <row r="91" s="146" customFormat="1" ht="24" customHeight="1" spans="1:6 16365:16372">
      <c r="A91" s="306">
        <v>2013399</v>
      </c>
      <c r="B91" s="298" t="s">
        <v>161</v>
      </c>
      <c r="C91" s="303">
        <v>1487</v>
      </c>
      <c r="D91" s="303">
        <v>744</v>
      </c>
      <c r="E91" s="304">
        <f t="shared" si="1"/>
        <v>199.865591397849</v>
      </c>
      <c r="F91" s="305"/>
      <c r="XEO91" s="178"/>
      <c r="XEP91" s="178"/>
      <c r="XEQ91" s="178"/>
      <c r="XER91" s="178"/>
    </row>
    <row r="92" s="146" customFormat="1" ht="24" customHeight="1" spans="1:6 16365:16372">
      <c r="A92" s="302">
        <v>20134</v>
      </c>
      <c r="B92" s="298" t="s">
        <v>162</v>
      </c>
      <c r="C92" s="303">
        <f>SUM(C93:C97)</f>
        <v>455</v>
      </c>
      <c r="D92" s="303">
        <f>SUM(D93:D97)</f>
        <v>561</v>
      </c>
      <c r="E92" s="304">
        <f t="shared" si="1"/>
        <v>81.1051693404635</v>
      </c>
      <c r="F92" s="305"/>
      <c r="XEK92" s="178"/>
      <c r="XEL92" s="178"/>
      <c r="XEM92" s="178"/>
      <c r="XEN92" s="178"/>
      <c r="XEO92" s="178"/>
      <c r="XEP92" s="178"/>
      <c r="XEQ92" s="178"/>
      <c r="XER92" s="178"/>
    </row>
    <row r="93" s="146" customFormat="1" ht="24" customHeight="1" spans="1:6 16365:16372">
      <c r="A93" s="306">
        <v>2013401</v>
      </c>
      <c r="B93" s="298" t="s">
        <v>117</v>
      </c>
      <c r="C93" s="303">
        <v>275</v>
      </c>
      <c r="D93" s="303">
        <v>381</v>
      </c>
      <c r="E93" s="304">
        <f t="shared" si="1"/>
        <v>72.1784776902887</v>
      </c>
      <c r="F93" s="305"/>
      <c r="XEO93" s="178"/>
      <c r="XEP93" s="178"/>
      <c r="XEQ93" s="178"/>
      <c r="XER93" s="178"/>
    </row>
    <row r="94" s="146" customFormat="1" ht="24" customHeight="1" spans="1:6 16365:16372">
      <c r="A94" s="306">
        <v>2013402</v>
      </c>
      <c r="B94" s="298" t="s">
        <v>118</v>
      </c>
      <c r="C94" s="303">
        <v>82</v>
      </c>
      <c r="D94" s="303">
        <v>87</v>
      </c>
      <c r="E94" s="304">
        <f t="shared" si="1"/>
        <v>94.2528735632184</v>
      </c>
      <c r="F94" s="305"/>
      <c r="XEO94" s="178"/>
      <c r="XEP94" s="178"/>
      <c r="XEQ94" s="178"/>
      <c r="XER94" s="178"/>
    </row>
    <row r="95" s="146" customFormat="1" ht="24" customHeight="1" spans="1:6 16365:16372">
      <c r="A95" s="306">
        <v>2013404</v>
      </c>
      <c r="B95" s="298" t="s">
        <v>163</v>
      </c>
      <c r="C95" s="303">
        <v>45</v>
      </c>
      <c r="D95" s="303">
        <v>48</v>
      </c>
      <c r="E95" s="304">
        <f t="shared" si="1"/>
        <v>93.75</v>
      </c>
      <c r="F95" s="305"/>
      <c r="XEO95" s="178"/>
      <c r="XEP95" s="178"/>
      <c r="XEQ95" s="178"/>
      <c r="XER95" s="178"/>
    </row>
    <row r="96" s="146" customFormat="1" ht="24" customHeight="1" spans="1:6 16365:16372">
      <c r="A96" s="306">
        <v>2013450</v>
      </c>
      <c r="B96" s="298" t="s">
        <v>122</v>
      </c>
      <c r="C96" s="303">
        <v>18</v>
      </c>
      <c r="D96" s="303"/>
      <c r="E96" s="304"/>
      <c r="F96" s="305"/>
      <c r="XEO96" s="178"/>
      <c r="XEP96" s="178"/>
      <c r="XEQ96" s="178"/>
      <c r="XER96" s="178"/>
    </row>
    <row r="97" s="146" customFormat="1" ht="24" customHeight="1" spans="1:6 16365:16372">
      <c r="A97" s="306">
        <v>2013499</v>
      </c>
      <c r="B97" s="298" t="s">
        <v>164</v>
      </c>
      <c r="C97" s="303">
        <v>35</v>
      </c>
      <c r="D97" s="303">
        <v>45</v>
      </c>
      <c r="E97" s="304">
        <f t="shared" si="1"/>
        <v>77.7777777777778</v>
      </c>
      <c r="F97" s="305"/>
      <c r="XEO97" s="178"/>
      <c r="XEP97" s="178"/>
      <c r="XEQ97" s="178"/>
      <c r="XER97" s="178"/>
    </row>
    <row r="98" s="146" customFormat="1" ht="24" customHeight="1" spans="1:6 16365:16372">
      <c r="A98" s="302">
        <v>20136</v>
      </c>
      <c r="B98" s="298" t="s">
        <v>165</v>
      </c>
      <c r="C98" s="303">
        <f>SUM(C99:C102)</f>
        <v>495</v>
      </c>
      <c r="D98" s="303">
        <f>SUM(D99:D102)</f>
        <v>764</v>
      </c>
      <c r="E98" s="304">
        <f t="shared" si="1"/>
        <v>64.7905759162304</v>
      </c>
      <c r="F98" s="305"/>
      <c r="XEK98" s="178"/>
      <c r="XEL98" s="178"/>
      <c r="XEM98" s="178"/>
      <c r="XEN98" s="178"/>
      <c r="XEO98" s="178"/>
      <c r="XEP98" s="178"/>
      <c r="XEQ98" s="178"/>
      <c r="XER98" s="178"/>
    </row>
    <row r="99" s="146" customFormat="1" ht="24" customHeight="1" spans="1:6 16365:16372">
      <c r="A99" s="306">
        <v>2013601</v>
      </c>
      <c r="B99" s="298" t="s">
        <v>117</v>
      </c>
      <c r="C99" s="303">
        <v>424</v>
      </c>
      <c r="D99" s="303">
        <v>726</v>
      </c>
      <c r="E99" s="304">
        <f t="shared" si="1"/>
        <v>58.4022038567493</v>
      </c>
      <c r="F99" s="305"/>
      <c r="XEO99" s="178"/>
      <c r="XEP99" s="178"/>
      <c r="XEQ99" s="178"/>
      <c r="XER99" s="178"/>
    </row>
    <row r="100" s="146" customFormat="1" ht="24" customHeight="1" spans="1:6 16365:16372">
      <c r="A100" s="306">
        <v>2013602</v>
      </c>
      <c r="B100" s="298" t="s">
        <v>118</v>
      </c>
      <c r="C100" s="303">
        <v>39</v>
      </c>
      <c r="D100" s="303">
        <v>38</v>
      </c>
      <c r="E100" s="304">
        <f t="shared" si="1"/>
        <v>102.631578947368</v>
      </c>
      <c r="F100" s="305"/>
      <c r="XEO100" s="178"/>
      <c r="XEP100" s="178"/>
      <c r="XEQ100" s="178"/>
      <c r="XER100" s="178"/>
    </row>
    <row r="101" s="146" customFormat="1" ht="24" customHeight="1" spans="1:6 16365:16372">
      <c r="A101" s="306">
        <v>2013650</v>
      </c>
      <c r="B101" s="298" t="s">
        <v>122</v>
      </c>
      <c r="C101" s="303">
        <v>32</v>
      </c>
      <c r="D101" s="303"/>
      <c r="E101" s="304"/>
      <c r="F101" s="305"/>
      <c r="XEO101" s="178"/>
      <c r="XEP101" s="178"/>
      <c r="XEQ101" s="178"/>
      <c r="XER101" s="178"/>
    </row>
    <row r="102" s="146" customFormat="1" ht="24" customHeight="1" spans="1:6 16365:16372">
      <c r="A102" s="306">
        <v>2013699</v>
      </c>
      <c r="B102" s="298" t="s">
        <v>166</v>
      </c>
      <c r="C102" s="303"/>
      <c r="D102" s="303"/>
      <c r="E102" s="304"/>
      <c r="F102" s="305"/>
      <c r="XEK102" s="178"/>
      <c r="XEL102" s="178"/>
      <c r="XEM102" s="178"/>
      <c r="XEN102" s="178"/>
      <c r="XEO102" s="178"/>
      <c r="XEP102" s="178"/>
      <c r="XEQ102" s="178"/>
      <c r="XER102" s="178"/>
    </row>
    <row r="103" s="146" customFormat="1" ht="24" customHeight="1" spans="1:6 16365:16372">
      <c r="A103" s="302">
        <v>20138</v>
      </c>
      <c r="B103" s="298" t="s">
        <v>167</v>
      </c>
      <c r="C103" s="303">
        <f>SUM(C104:C106)</f>
        <v>4040</v>
      </c>
      <c r="D103" s="303">
        <f>SUM(D104:D106)</f>
        <v>5241</v>
      </c>
      <c r="E103" s="304">
        <f t="shared" si="1"/>
        <v>77.0845258538447</v>
      </c>
      <c r="F103" s="305"/>
      <c r="XEO103" s="178"/>
      <c r="XEP103" s="178"/>
      <c r="XEQ103" s="178"/>
      <c r="XER103" s="178"/>
    </row>
    <row r="104" s="146" customFormat="1" ht="24" customHeight="1" spans="1:6 16365:16372">
      <c r="A104" s="306">
        <v>2013801</v>
      </c>
      <c r="B104" s="298" t="s">
        <v>117</v>
      </c>
      <c r="C104" s="303">
        <v>1989</v>
      </c>
      <c r="D104" s="303">
        <v>3293</v>
      </c>
      <c r="E104" s="304">
        <f t="shared" si="1"/>
        <v>60.4008502884907</v>
      </c>
      <c r="F104" s="305"/>
      <c r="XEO104" s="178"/>
      <c r="XEP104" s="178"/>
      <c r="XEQ104" s="178"/>
      <c r="XER104" s="178"/>
    </row>
    <row r="105" s="146" customFormat="1" ht="24" customHeight="1" spans="1:6 16365:16372">
      <c r="A105" s="306">
        <v>2013850</v>
      </c>
      <c r="C105" s="303">
        <v>335</v>
      </c>
      <c r="D105" s="303">
        <v>403</v>
      </c>
      <c r="E105" s="304">
        <f t="shared" si="1"/>
        <v>83.1265508684863</v>
      </c>
      <c r="F105" s="305"/>
      <c r="XEO105" s="178"/>
      <c r="XEP105" s="178"/>
      <c r="XEQ105" s="178"/>
      <c r="XER105" s="178"/>
    </row>
    <row r="106" s="146" customFormat="1" ht="24" customHeight="1" spans="1:6 16365:16372">
      <c r="A106" s="306">
        <v>2013899</v>
      </c>
      <c r="B106" s="298" t="s">
        <v>168</v>
      </c>
      <c r="C106" s="303">
        <v>1716</v>
      </c>
      <c r="D106" s="303">
        <v>1545</v>
      </c>
      <c r="E106" s="304">
        <f t="shared" si="1"/>
        <v>111.067961165049</v>
      </c>
      <c r="F106" s="305"/>
      <c r="XEO106" s="178"/>
      <c r="XEP106" s="178"/>
      <c r="XEQ106" s="178"/>
      <c r="XER106" s="178"/>
    </row>
    <row r="107" s="146" customFormat="1" ht="24" customHeight="1" spans="1:6 16365:16372">
      <c r="A107" s="302">
        <v>20139</v>
      </c>
      <c r="B107" s="298" t="s">
        <v>169</v>
      </c>
      <c r="C107" s="303">
        <f>SUM(C108:C112)</f>
        <v>2296</v>
      </c>
      <c r="D107" s="303">
        <f>SUM(D108:D112)</f>
        <v>2640</v>
      </c>
      <c r="E107" s="304">
        <f t="shared" si="1"/>
        <v>86.969696969697</v>
      </c>
      <c r="F107" s="305"/>
      <c r="XEO107" s="178"/>
      <c r="XEP107" s="178"/>
      <c r="XEQ107" s="178"/>
      <c r="XER107" s="178"/>
    </row>
    <row r="108" s="146" customFormat="1" ht="24" customHeight="1" spans="1:6 16365:16372">
      <c r="A108" s="306">
        <v>2013901</v>
      </c>
      <c r="B108" s="298" t="s">
        <v>170</v>
      </c>
      <c r="C108" s="303">
        <v>453</v>
      </c>
      <c r="D108" s="303">
        <v>437</v>
      </c>
      <c r="E108" s="304">
        <f t="shared" si="1"/>
        <v>103.661327231121</v>
      </c>
      <c r="F108" s="305"/>
      <c r="XEO108" s="178"/>
      <c r="XEP108" s="178"/>
      <c r="XEQ108" s="178"/>
      <c r="XER108" s="178"/>
    </row>
    <row r="109" s="146" customFormat="1" ht="24" customHeight="1" spans="1:6 16365:16372">
      <c r="A109" s="306">
        <v>2013902</v>
      </c>
      <c r="B109" s="298" t="s">
        <v>171</v>
      </c>
      <c r="C109" s="303">
        <v>28</v>
      </c>
      <c r="D109" s="303">
        <v>43</v>
      </c>
      <c r="E109" s="304">
        <f t="shared" si="1"/>
        <v>65.1162790697674</v>
      </c>
      <c r="F109" s="305"/>
      <c r="XEO109" s="178"/>
      <c r="XEP109" s="178"/>
      <c r="XEQ109" s="178"/>
      <c r="XER109" s="178"/>
    </row>
    <row r="110" s="146" customFormat="1" ht="24" customHeight="1" spans="1:6 16365:16372">
      <c r="A110" s="306">
        <v>2013904</v>
      </c>
      <c r="B110" s="298" t="s">
        <v>172</v>
      </c>
      <c r="C110" s="303">
        <v>1726</v>
      </c>
      <c r="D110" s="303">
        <v>2051</v>
      </c>
      <c r="E110" s="304">
        <f t="shared" si="1"/>
        <v>84.1540711847879</v>
      </c>
      <c r="F110" s="305"/>
      <c r="XEO110" s="178"/>
      <c r="XEP110" s="178"/>
      <c r="XEQ110" s="178"/>
      <c r="XER110" s="178"/>
    </row>
    <row r="111" s="146" customFormat="1" ht="24" customHeight="1" spans="1:6 16365:16372">
      <c r="A111" s="306">
        <v>2013950</v>
      </c>
      <c r="B111" s="298" t="s">
        <v>122</v>
      </c>
      <c r="C111" s="303">
        <v>24</v>
      </c>
      <c r="D111" s="303"/>
      <c r="E111" s="304"/>
      <c r="F111" s="305"/>
      <c r="XEO111" s="178"/>
      <c r="XEP111" s="178"/>
      <c r="XEQ111" s="178"/>
      <c r="XER111" s="178"/>
    </row>
    <row r="112" s="146" customFormat="1" ht="24" customHeight="1" spans="1:6 16365:16372">
      <c r="A112" s="306">
        <v>2013999</v>
      </c>
      <c r="B112" s="298" t="s">
        <v>173</v>
      </c>
      <c r="C112" s="303">
        <v>65</v>
      </c>
      <c r="D112" s="303">
        <v>109</v>
      </c>
      <c r="E112" s="304">
        <f t="shared" si="1"/>
        <v>59.6330275229358</v>
      </c>
      <c r="F112" s="305"/>
      <c r="XEO112" s="178"/>
      <c r="XEP112" s="178"/>
      <c r="XEQ112" s="178"/>
      <c r="XER112" s="178"/>
    </row>
    <row r="113" s="146" customFormat="1" ht="24" customHeight="1" spans="1:6 16365:16372">
      <c r="A113" s="302">
        <v>20140</v>
      </c>
      <c r="B113" s="298" t="s">
        <v>174</v>
      </c>
      <c r="C113" s="303">
        <f>SUM(C114:C115)</f>
        <v>255</v>
      </c>
      <c r="D113" s="303">
        <f>SUM(D114:D115)</f>
        <v>351</v>
      </c>
      <c r="E113" s="304">
        <f t="shared" si="1"/>
        <v>72.6495726495726</v>
      </c>
      <c r="F113" s="305"/>
      <c r="XEO113" s="178"/>
      <c r="XEP113" s="178"/>
      <c r="XEQ113" s="178"/>
      <c r="XER113" s="178"/>
    </row>
    <row r="114" s="146" customFormat="1" ht="24" customHeight="1" spans="1:6 16365:16372">
      <c r="A114" s="306">
        <v>2014001</v>
      </c>
      <c r="B114" s="298" t="s">
        <v>117</v>
      </c>
      <c r="C114" s="303"/>
      <c r="D114" s="303">
        <v>69</v>
      </c>
      <c r="E114" s="304">
        <f t="shared" si="1"/>
        <v>0</v>
      </c>
      <c r="F114" s="305"/>
      <c r="XEO114" s="178"/>
      <c r="XEP114" s="178"/>
      <c r="XEQ114" s="178"/>
      <c r="XER114" s="178"/>
    </row>
    <row r="115" s="146" customFormat="1" ht="24" customHeight="1" spans="1:6 16365:16372">
      <c r="A115" s="306">
        <v>2014004</v>
      </c>
      <c r="B115" s="298" t="s">
        <v>175</v>
      </c>
      <c r="C115" s="303">
        <v>255</v>
      </c>
      <c r="D115" s="303">
        <v>282</v>
      </c>
      <c r="E115" s="304">
        <f t="shared" si="1"/>
        <v>90.4255319148936</v>
      </c>
      <c r="F115" s="305"/>
      <c r="XEO115" s="178"/>
      <c r="XEP115" s="178"/>
      <c r="XEQ115" s="178"/>
      <c r="XER115" s="178"/>
    </row>
    <row r="116" s="178" customFormat="1" ht="24" customHeight="1" spans="1:6 16365:16372">
      <c r="A116" s="302">
        <v>20199</v>
      </c>
      <c r="B116" s="298" t="s">
        <v>176</v>
      </c>
      <c r="C116" s="303">
        <f>SUM(C117)</f>
        <v>5623</v>
      </c>
      <c r="D116" s="303">
        <f>SUM(D117)</f>
        <v>982</v>
      </c>
      <c r="E116" s="304">
        <f t="shared" si="1"/>
        <v>572.606924643585</v>
      </c>
      <c r="F116" s="305"/>
    </row>
    <row r="117" s="146" customFormat="1" ht="24" customHeight="1" spans="1:6 16365:16372">
      <c r="A117" s="306">
        <v>2019999</v>
      </c>
      <c r="B117" s="298" t="s">
        <v>177</v>
      </c>
      <c r="C117" s="303">
        <v>5623</v>
      </c>
      <c r="D117" s="303">
        <v>982</v>
      </c>
      <c r="E117" s="304">
        <f t="shared" si="1"/>
        <v>572.606924643585</v>
      </c>
      <c r="F117" s="305"/>
      <c r="XEK117" s="178"/>
      <c r="XEL117" s="178"/>
      <c r="XEM117" s="178"/>
      <c r="XEN117" s="178"/>
      <c r="XEO117" s="178"/>
      <c r="XEP117" s="178"/>
      <c r="XEQ117" s="178"/>
      <c r="XER117" s="178"/>
    </row>
    <row r="118" s="146" customFormat="1" ht="24" customHeight="1" spans="1:6 16365:16372">
      <c r="A118" s="297">
        <v>203</v>
      </c>
      <c r="B118" s="298" t="s">
        <v>178</v>
      </c>
      <c r="C118" s="299">
        <f>C119+C123</f>
        <v>581</v>
      </c>
      <c r="D118" s="299">
        <f>D119+D123</f>
        <v>582</v>
      </c>
      <c r="E118" s="300">
        <f t="shared" si="1"/>
        <v>99.8281786941581</v>
      </c>
      <c r="F118" s="301"/>
      <c r="XEK118" s="178"/>
      <c r="XEL118" s="178"/>
      <c r="XEM118" s="178"/>
      <c r="XEN118" s="178"/>
      <c r="XEO118" s="178"/>
      <c r="XEP118" s="178"/>
      <c r="XEQ118" s="178"/>
      <c r="XER118" s="178"/>
    </row>
    <row r="119" s="146" customFormat="1" ht="24" customHeight="1" spans="1:6 16365:16372">
      <c r="A119" s="302">
        <v>20306</v>
      </c>
      <c r="B119" s="298" t="s">
        <v>179</v>
      </c>
      <c r="C119" s="303">
        <f>SUM(C120:C122)</f>
        <v>0</v>
      </c>
      <c r="D119" s="303">
        <f>SUM(D120:D122)</f>
        <v>0</v>
      </c>
      <c r="E119" s="304"/>
      <c r="F119" s="305"/>
      <c r="XEK119" s="178"/>
      <c r="XEL119" s="178"/>
      <c r="XEM119" s="178"/>
      <c r="XEN119" s="178"/>
      <c r="XEO119" s="178"/>
      <c r="XEP119" s="178"/>
      <c r="XEQ119" s="178"/>
      <c r="XER119" s="178"/>
    </row>
    <row r="120" s="146" customFormat="1" ht="24" customHeight="1" spans="1:6 16365:16372">
      <c r="A120" s="306">
        <v>2030601</v>
      </c>
      <c r="B120" s="298" t="s">
        <v>180</v>
      </c>
      <c r="C120" s="303"/>
      <c r="D120" s="303"/>
      <c r="E120" s="304"/>
      <c r="F120" s="305"/>
      <c r="XEK120" s="178"/>
      <c r="XEL120" s="178"/>
      <c r="XEM120" s="178"/>
      <c r="XEN120" s="178"/>
      <c r="XEO120" s="178"/>
      <c r="XEP120" s="178"/>
      <c r="XEQ120" s="178"/>
      <c r="XER120" s="178"/>
    </row>
    <row r="121" s="146" customFormat="1" ht="24" customHeight="1" spans="1:6 16365:16372">
      <c r="A121" s="306">
        <v>2030603</v>
      </c>
      <c r="B121" s="298" t="s">
        <v>181</v>
      </c>
      <c r="C121" s="303"/>
      <c r="D121" s="303"/>
      <c r="E121" s="304"/>
      <c r="F121" s="305"/>
      <c r="XEK121" s="178"/>
      <c r="XEL121" s="178"/>
      <c r="XEM121" s="178"/>
      <c r="XEN121" s="178"/>
      <c r="XEO121" s="178"/>
      <c r="XEP121" s="178"/>
      <c r="XEQ121" s="178"/>
      <c r="XER121" s="178"/>
    </row>
    <row r="122" s="146" customFormat="1" ht="24" customHeight="1" spans="1:6 16365:16372">
      <c r="A122" s="306">
        <v>2030607</v>
      </c>
      <c r="B122" s="298" t="s">
        <v>182</v>
      </c>
      <c r="C122" s="303"/>
      <c r="D122" s="303"/>
      <c r="E122" s="304"/>
      <c r="F122" s="305"/>
      <c r="XEK122" s="178"/>
      <c r="XEL122" s="178"/>
      <c r="XEM122" s="178"/>
      <c r="XEN122" s="178"/>
      <c r="XEO122" s="178"/>
      <c r="XEP122" s="178"/>
      <c r="XEQ122" s="178"/>
      <c r="XER122" s="178"/>
    </row>
    <row r="123" s="146" customFormat="1" ht="24" customHeight="1" spans="1:6 16365:16372">
      <c r="A123" s="302">
        <v>20399</v>
      </c>
      <c r="B123" s="298" t="s">
        <v>183</v>
      </c>
      <c r="C123" s="303">
        <f>SUM(C124)</f>
        <v>581</v>
      </c>
      <c r="D123" s="303">
        <f>SUM(D124)</f>
        <v>582</v>
      </c>
      <c r="E123" s="304">
        <f t="shared" si="1"/>
        <v>99.8281786941581</v>
      </c>
      <c r="F123" s="305"/>
      <c r="XEK123" s="178"/>
      <c r="XEL123" s="178"/>
      <c r="XEM123" s="178"/>
      <c r="XEN123" s="178"/>
      <c r="XEO123" s="178"/>
      <c r="XEP123" s="178"/>
      <c r="XEQ123" s="178"/>
      <c r="XER123" s="178"/>
    </row>
    <row r="124" s="146" customFormat="1" ht="24" customHeight="1" spans="1:6 16365:16372">
      <c r="A124" s="306">
        <v>2039999</v>
      </c>
      <c r="B124" s="298" t="s">
        <v>184</v>
      </c>
      <c r="C124" s="303">
        <v>581</v>
      </c>
      <c r="D124" s="303">
        <v>582</v>
      </c>
      <c r="E124" s="304">
        <f t="shared" si="1"/>
        <v>99.8281786941581</v>
      </c>
      <c r="F124" s="305"/>
      <c r="XEO124" s="178"/>
      <c r="XEP124" s="178"/>
      <c r="XEQ124" s="178"/>
      <c r="XER124" s="178"/>
    </row>
    <row r="125" s="178" customFormat="1" ht="24" customHeight="1" spans="1:6 16365:16372">
      <c r="A125" s="297">
        <v>204</v>
      </c>
      <c r="B125" s="298" t="s">
        <v>185</v>
      </c>
      <c r="C125" s="299">
        <f>C128+C137+C145+C147+C135+C126</f>
        <v>28201</v>
      </c>
      <c r="D125" s="299">
        <f>D128+D137+D145+D147+D135+D126</f>
        <v>33849</v>
      </c>
      <c r="E125" s="300">
        <f t="shared" si="1"/>
        <v>83.3141304026707</v>
      </c>
      <c r="F125" s="301"/>
    </row>
    <row r="126" s="178" customFormat="1" ht="24" customHeight="1" spans="1:6 16365:16372">
      <c r="A126" s="302">
        <v>20401</v>
      </c>
      <c r="B126" s="298" t="s">
        <v>186</v>
      </c>
      <c r="C126" s="303">
        <f>C127</f>
        <v>73</v>
      </c>
      <c r="D126" s="303">
        <f>D127</f>
        <v>0</v>
      </c>
      <c r="E126" s="304"/>
      <c r="F126" s="301"/>
    </row>
    <row r="127" s="178" customFormat="1" ht="24" customHeight="1" spans="1:6 16365:16372">
      <c r="A127" s="306">
        <v>2040101</v>
      </c>
      <c r="B127" s="298" t="s">
        <v>187</v>
      </c>
      <c r="C127" s="303">
        <v>73</v>
      </c>
      <c r="D127" s="303"/>
      <c r="E127" s="304"/>
      <c r="F127" s="301"/>
    </row>
    <row r="128" s="146" customFormat="1" ht="24" customHeight="1" spans="1:6 16365:16372">
      <c r="A128" s="302">
        <v>20402</v>
      </c>
      <c r="B128" s="298" t="s">
        <v>188</v>
      </c>
      <c r="C128" s="303">
        <f>SUM(C129:C134)</f>
        <v>24050</v>
      </c>
      <c r="D128" s="303">
        <f>SUM(D129:D134)</f>
        <v>28947</v>
      </c>
      <c r="E128" s="304">
        <f t="shared" si="1"/>
        <v>83.0828756002349</v>
      </c>
      <c r="F128" s="305"/>
      <c r="XEO128" s="178"/>
      <c r="XEP128" s="178"/>
      <c r="XEQ128" s="178"/>
      <c r="XER128" s="178"/>
    </row>
    <row r="129" s="146" customFormat="1" ht="24" customHeight="1" spans="1:7 16365:16372">
      <c r="A129" s="306">
        <v>2040201</v>
      </c>
      <c r="B129" s="298" t="s">
        <v>117</v>
      </c>
      <c r="C129" s="303">
        <v>18116</v>
      </c>
      <c r="D129" s="303">
        <v>23014</v>
      </c>
      <c r="E129" s="304">
        <f t="shared" si="1"/>
        <v>78.7173025115147</v>
      </c>
      <c r="F129" s="305"/>
      <c r="XEO129" s="178"/>
      <c r="XEP129" s="178"/>
      <c r="XEQ129" s="178"/>
      <c r="XER129" s="178"/>
    </row>
    <row r="130" s="146" customFormat="1" ht="24" customHeight="1" spans="1:7 16365:16372">
      <c r="A130" s="306">
        <v>2040219</v>
      </c>
      <c r="B130" s="298" t="s">
        <v>136</v>
      </c>
      <c r="C130" s="303">
        <v>350</v>
      </c>
      <c r="D130" s="303">
        <v>450</v>
      </c>
      <c r="E130" s="304">
        <f t="shared" si="1"/>
        <v>77.7777777777778</v>
      </c>
      <c r="F130" s="305"/>
      <c r="XEK130" s="178"/>
      <c r="XEL130" s="178"/>
      <c r="XEM130" s="178"/>
      <c r="XEN130" s="178"/>
      <c r="XEO130" s="178"/>
      <c r="XEP130" s="178"/>
      <c r="XEQ130" s="178"/>
      <c r="XER130" s="178"/>
    </row>
    <row r="131" s="146" customFormat="1" ht="24" customHeight="1" spans="1:7 16365:16372">
      <c r="A131" s="306">
        <v>2040220</v>
      </c>
      <c r="B131" s="298" t="s">
        <v>189</v>
      </c>
      <c r="C131" s="303">
        <v>20</v>
      </c>
      <c r="D131" s="303">
        <v>30</v>
      </c>
      <c r="E131" s="304">
        <f t="shared" si="1"/>
        <v>66.6666666666667</v>
      </c>
      <c r="F131" s="305"/>
      <c r="XEO131" s="178"/>
      <c r="XEP131" s="178"/>
      <c r="XEQ131" s="178"/>
      <c r="XER131" s="178"/>
    </row>
    <row r="132" s="178" customFormat="1" ht="24" customHeight="1" spans="1:7 16365:16372">
      <c r="A132" s="306">
        <v>2040221</v>
      </c>
      <c r="B132" s="298" t="s">
        <v>190</v>
      </c>
      <c r="C132" s="303">
        <v>593</v>
      </c>
      <c r="D132" s="303">
        <v>370</v>
      </c>
      <c r="E132" s="304">
        <f t="shared" si="1"/>
        <v>160.27027027027</v>
      </c>
      <c r="F132" s="305"/>
      <c r="G132" s="146"/>
    </row>
    <row r="133" s="178" customFormat="1" ht="24" customHeight="1" spans="1:7 16365:16372">
      <c r="A133" s="306">
        <v>2040250</v>
      </c>
      <c r="B133" s="298" t="s">
        <v>122</v>
      </c>
      <c r="C133" s="303">
        <v>302</v>
      </c>
      <c r="D133" s="303"/>
      <c r="E133" s="304"/>
      <c r="F133" s="305"/>
      <c r="G133" s="146"/>
    </row>
    <row r="134" s="146" customFormat="1" ht="24" customHeight="1" spans="1:7 16365:16372">
      <c r="A134" s="306">
        <v>2040299</v>
      </c>
      <c r="B134" s="298" t="s">
        <v>191</v>
      </c>
      <c r="C134" s="303">
        <v>4669</v>
      </c>
      <c r="D134" s="303">
        <v>5083</v>
      </c>
      <c r="E134" s="304">
        <f t="shared" ref="E134:E197" si="2">C134/D134*100</f>
        <v>91.8552036199095</v>
      </c>
      <c r="F134" s="305"/>
      <c r="XEK134" s="178"/>
      <c r="XEL134" s="178"/>
      <c r="XEM134" s="178"/>
      <c r="XEN134" s="178"/>
      <c r="XEO134" s="178"/>
      <c r="XEP134" s="178"/>
      <c r="XEQ134" s="178"/>
      <c r="XER134" s="178"/>
    </row>
    <row r="135" s="146" customFormat="1" ht="24" customHeight="1" spans="1:7 16365:16372">
      <c r="A135" s="302">
        <v>20403</v>
      </c>
      <c r="B135" s="298" t="s">
        <v>192</v>
      </c>
      <c r="C135" s="303">
        <f>C136</f>
        <v>85</v>
      </c>
      <c r="D135" s="303">
        <f>D136</f>
        <v>85</v>
      </c>
      <c r="E135" s="304">
        <f t="shared" si="2"/>
        <v>100</v>
      </c>
      <c r="F135" s="305"/>
      <c r="XEK135" s="178"/>
      <c r="XEL135" s="178"/>
      <c r="XEM135" s="178"/>
      <c r="XEN135" s="178"/>
      <c r="XEO135" s="178"/>
      <c r="XEP135" s="178"/>
      <c r="XEQ135" s="178"/>
      <c r="XER135" s="178"/>
    </row>
    <row r="136" s="146" customFormat="1" ht="24" customHeight="1" spans="1:7 16365:16372">
      <c r="A136" s="306">
        <v>2040399</v>
      </c>
      <c r="B136" s="298" t="s">
        <v>193</v>
      </c>
      <c r="C136" s="303">
        <v>85</v>
      </c>
      <c r="D136" s="303">
        <v>85</v>
      </c>
      <c r="E136" s="304">
        <f t="shared" si="2"/>
        <v>100</v>
      </c>
      <c r="F136" s="305"/>
      <c r="XEK136" s="178"/>
      <c r="XEL136" s="178"/>
      <c r="XEM136" s="178"/>
      <c r="XEN136" s="178"/>
      <c r="XEO136" s="178"/>
      <c r="XEP136" s="178"/>
      <c r="XEQ136" s="178"/>
      <c r="XER136" s="178"/>
    </row>
    <row r="137" s="146" customFormat="1" ht="24" customHeight="1" spans="1:7 16365:16372">
      <c r="A137" s="302">
        <v>20406</v>
      </c>
      <c r="B137" s="298" t="s">
        <v>194</v>
      </c>
      <c r="C137" s="303">
        <f>SUM(C138:C144)</f>
        <v>2112</v>
      </c>
      <c r="D137" s="303">
        <f>SUM(D138:D144)</f>
        <v>2725</v>
      </c>
      <c r="E137" s="304">
        <f t="shared" si="2"/>
        <v>77.5045871559633</v>
      </c>
      <c r="F137" s="305"/>
      <c r="XEO137" s="178"/>
      <c r="XEP137" s="178"/>
      <c r="XEQ137" s="178"/>
      <c r="XER137" s="178"/>
    </row>
    <row r="138" s="146" customFormat="1" ht="24" customHeight="1" spans="1:7 16365:16372">
      <c r="A138" s="306">
        <v>2040601</v>
      </c>
      <c r="B138" s="298" t="s">
        <v>117</v>
      </c>
      <c r="C138" s="303">
        <v>1560</v>
      </c>
      <c r="D138" s="303">
        <v>2218</v>
      </c>
      <c r="E138" s="304">
        <f t="shared" si="2"/>
        <v>70.3336339044184</v>
      </c>
      <c r="F138" s="305"/>
      <c r="XEK138" s="178"/>
      <c r="XEL138" s="178"/>
      <c r="XEM138" s="178"/>
      <c r="XEN138" s="178"/>
      <c r="XEO138" s="178"/>
      <c r="XEP138" s="178"/>
      <c r="XEQ138" s="178"/>
      <c r="XER138" s="178"/>
    </row>
    <row r="139" s="146" customFormat="1" ht="24" customHeight="1" spans="1:7 16365:16372">
      <c r="A139" s="306">
        <v>2040604</v>
      </c>
      <c r="B139" s="298" t="s">
        <v>195</v>
      </c>
      <c r="C139" s="303">
        <v>100</v>
      </c>
      <c r="D139" s="303">
        <v>80</v>
      </c>
      <c r="E139" s="304">
        <f t="shared" si="2"/>
        <v>125</v>
      </c>
      <c r="F139" s="305"/>
      <c r="XEK139" s="178"/>
      <c r="XEL139" s="178"/>
      <c r="XEM139" s="178"/>
      <c r="XEN139" s="178"/>
      <c r="XEO139" s="178"/>
      <c r="XEP139" s="178"/>
      <c r="XEQ139" s="178"/>
      <c r="XER139" s="178"/>
    </row>
    <row r="140" s="146" customFormat="1" ht="24" customHeight="1" spans="1:7 16365:16372">
      <c r="A140" s="306">
        <v>2040605</v>
      </c>
      <c r="B140" s="298" t="s">
        <v>196</v>
      </c>
      <c r="C140" s="303">
        <v>35</v>
      </c>
      <c r="D140" s="303">
        <v>70</v>
      </c>
      <c r="E140" s="304">
        <f t="shared" si="2"/>
        <v>50</v>
      </c>
      <c r="F140" s="305"/>
      <c r="XEO140" s="178"/>
      <c r="XEP140" s="178"/>
      <c r="XEQ140" s="178"/>
      <c r="XER140" s="178"/>
    </row>
    <row r="141" s="146" customFormat="1" ht="24" customHeight="1" spans="1:7 16365:16372">
      <c r="A141" s="306">
        <v>2040607</v>
      </c>
      <c r="B141" s="298" t="s">
        <v>197</v>
      </c>
      <c r="C141" s="303">
        <v>160</v>
      </c>
      <c r="D141" s="303">
        <v>208</v>
      </c>
      <c r="E141" s="304">
        <f t="shared" si="2"/>
        <v>76.9230769230769</v>
      </c>
      <c r="F141" s="305"/>
      <c r="XEO141" s="178"/>
      <c r="XEP141" s="178"/>
      <c r="XEQ141" s="178"/>
      <c r="XER141" s="178"/>
    </row>
    <row r="142" s="146" customFormat="1" ht="24" customHeight="1" spans="1:7 16365:16372">
      <c r="A142" s="306">
        <v>2040610</v>
      </c>
      <c r="B142" s="298" t="s">
        <v>198</v>
      </c>
      <c r="C142" s="303">
        <v>55</v>
      </c>
      <c r="D142" s="303">
        <v>65</v>
      </c>
      <c r="E142" s="304">
        <f t="shared" si="2"/>
        <v>84.6153846153846</v>
      </c>
      <c r="F142" s="305"/>
      <c r="XEO142" s="178"/>
      <c r="XEP142" s="178"/>
      <c r="XEQ142" s="178"/>
      <c r="XER142" s="178"/>
    </row>
    <row r="143" s="146" customFormat="1" ht="24" customHeight="1" spans="1:7 16365:16372">
      <c r="A143" s="306">
        <v>2040650</v>
      </c>
      <c r="B143" s="298" t="s">
        <v>122</v>
      </c>
      <c r="C143" s="303">
        <v>59</v>
      </c>
      <c r="D143" s="303"/>
      <c r="E143" s="304"/>
      <c r="F143" s="305"/>
      <c r="XEO143" s="178"/>
      <c r="XEP143" s="178"/>
      <c r="XEQ143" s="178"/>
      <c r="XER143" s="178"/>
    </row>
    <row r="144" s="146" customFormat="1" ht="24" customHeight="1" spans="1:7 16365:16372">
      <c r="A144" s="306">
        <v>2040699</v>
      </c>
      <c r="B144" s="298" t="s">
        <v>199</v>
      </c>
      <c r="C144" s="303">
        <v>143</v>
      </c>
      <c r="D144" s="303">
        <v>84</v>
      </c>
      <c r="E144" s="304">
        <f t="shared" si="2"/>
        <v>170.238095238095</v>
      </c>
      <c r="F144" s="305"/>
      <c r="XEO144" s="178"/>
      <c r="XEP144" s="178"/>
      <c r="XEQ144" s="178"/>
      <c r="XER144" s="178"/>
    </row>
    <row r="145" s="146" customFormat="1" ht="24" customHeight="1" spans="1:6 16365:16372">
      <c r="A145" s="302">
        <v>20409</v>
      </c>
      <c r="B145" s="298" t="s">
        <v>200</v>
      </c>
      <c r="C145" s="303">
        <f>SUM(C146)</f>
        <v>10</v>
      </c>
      <c r="D145" s="303">
        <f>SUM(D146)</f>
        <v>10</v>
      </c>
      <c r="E145" s="304">
        <f t="shared" si="2"/>
        <v>100</v>
      </c>
      <c r="F145" s="305"/>
      <c r="XEO145" s="178"/>
      <c r="XEP145" s="178"/>
      <c r="XEQ145" s="178"/>
      <c r="XER145" s="178"/>
    </row>
    <row r="146" s="146" customFormat="1" ht="24" customHeight="1" spans="1:6 16365:16372">
      <c r="A146" s="306">
        <v>2040905</v>
      </c>
      <c r="B146" s="298" t="s">
        <v>201</v>
      </c>
      <c r="C146" s="303">
        <v>10</v>
      </c>
      <c r="D146" s="303">
        <v>10</v>
      </c>
      <c r="E146" s="304">
        <f t="shared" si="2"/>
        <v>100</v>
      </c>
      <c r="F146" s="305"/>
      <c r="XEO146" s="178"/>
      <c r="XEP146" s="178"/>
      <c r="XEQ146" s="178"/>
      <c r="XER146" s="178"/>
    </row>
    <row r="147" s="146" customFormat="1" ht="24" customHeight="1" spans="1:6 16365:16372">
      <c r="A147" s="302">
        <v>20499</v>
      </c>
      <c r="B147" s="298" t="s">
        <v>202</v>
      </c>
      <c r="C147" s="303">
        <f>SUM(C148)</f>
        <v>1871</v>
      </c>
      <c r="D147" s="303">
        <f>SUM(D148)</f>
        <v>2082</v>
      </c>
      <c r="E147" s="304">
        <f t="shared" si="2"/>
        <v>89.8655139289145</v>
      </c>
      <c r="F147" s="305"/>
      <c r="XEK147" s="178"/>
      <c r="XEL147" s="178"/>
      <c r="XEM147" s="178"/>
      <c r="XEN147" s="178"/>
      <c r="XEO147" s="178"/>
      <c r="XEP147" s="178"/>
      <c r="XEQ147" s="178"/>
      <c r="XER147" s="178"/>
    </row>
    <row r="148" s="146" customFormat="1" ht="24" customHeight="1" spans="1:6 16365:16372">
      <c r="A148" s="306">
        <v>2049999</v>
      </c>
      <c r="B148" s="298" t="s">
        <v>203</v>
      </c>
      <c r="C148" s="303">
        <v>1871</v>
      </c>
      <c r="D148" s="303">
        <v>2082</v>
      </c>
      <c r="E148" s="304">
        <f t="shared" si="2"/>
        <v>89.8655139289145</v>
      </c>
      <c r="F148" s="305"/>
      <c r="XEO148" s="178"/>
      <c r="XEP148" s="178"/>
      <c r="XEQ148" s="178"/>
      <c r="XER148" s="178"/>
    </row>
    <row r="149" s="146" customFormat="1" ht="24" customHeight="1" spans="1:6 16365:16372">
      <c r="A149" s="297">
        <v>205</v>
      </c>
      <c r="B149" s="298" t="s">
        <v>204</v>
      </c>
      <c r="C149" s="299">
        <f>C150+C153+C159+C161+C163+C166+C168</f>
        <v>143829</v>
      </c>
      <c r="D149" s="299">
        <f>D150+D153+D159+D161+D163+D166+D168</f>
        <v>199738</v>
      </c>
      <c r="E149" s="300">
        <f t="shared" si="2"/>
        <v>72.0088315693559</v>
      </c>
      <c r="F149" s="301"/>
      <c r="XEO149" s="178"/>
      <c r="XEP149" s="178"/>
      <c r="XEQ149" s="178"/>
      <c r="XER149" s="178"/>
    </row>
    <row r="150" s="146" customFormat="1" ht="24" customHeight="1" spans="1:6 16365:16372">
      <c r="A150" s="302">
        <v>20501</v>
      </c>
      <c r="B150" s="298" t="s">
        <v>205</v>
      </c>
      <c r="C150" s="303">
        <f>SUM(C151:C152)</f>
        <v>952</v>
      </c>
      <c r="D150" s="303">
        <f>SUM(D151:D152)</f>
        <v>1195</v>
      </c>
      <c r="E150" s="304">
        <f t="shared" si="2"/>
        <v>79.6652719665272</v>
      </c>
      <c r="F150" s="305"/>
      <c r="XEO150" s="178"/>
      <c r="XEP150" s="178"/>
      <c r="XEQ150" s="178"/>
      <c r="XER150" s="178"/>
    </row>
    <row r="151" s="146" customFormat="1" ht="24" customHeight="1" spans="1:6 16365:16372">
      <c r="A151" s="306">
        <v>2050101</v>
      </c>
      <c r="B151" s="298" t="s">
        <v>117</v>
      </c>
      <c r="C151" s="303">
        <v>598</v>
      </c>
      <c r="D151" s="303">
        <v>1195</v>
      </c>
      <c r="E151" s="304">
        <f t="shared" si="2"/>
        <v>50.0418410041841</v>
      </c>
      <c r="F151" s="305"/>
      <c r="XEO151" s="178"/>
      <c r="XEP151" s="178"/>
      <c r="XEQ151" s="178"/>
      <c r="XER151" s="178"/>
    </row>
    <row r="152" s="146" customFormat="1" ht="24" customHeight="1" spans="1:6 16365:16372">
      <c r="A152" s="306">
        <v>2050199</v>
      </c>
      <c r="B152" s="298" t="s">
        <v>206</v>
      </c>
      <c r="C152" s="303">
        <v>354</v>
      </c>
      <c r="D152" s="303"/>
      <c r="E152" s="304"/>
      <c r="F152" s="305"/>
      <c r="XEO152" s="178"/>
      <c r="XEP152" s="178"/>
      <c r="XEQ152" s="178"/>
      <c r="XER152" s="178"/>
    </row>
    <row r="153" s="146" customFormat="1" ht="24" customHeight="1" spans="1:6 16365:16372">
      <c r="A153" s="302">
        <v>20502</v>
      </c>
      <c r="B153" s="298" t="s">
        <v>207</v>
      </c>
      <c r="C153" s="303">
        <f>SUM(C154:C158)</f>
        <v>129107</v>
      </c>
      <c r="D153" s="303">
        <f>SUM(D154:D158)</f>
        <v>181506</v>
      </c>
      <c r="E153" s="304">
        <f t="shared" si="2"/>
        <v>71.1309818959153</v>
      </c>
      <c r="F153" s="305"/>
      <c r="XEO153" s="178"/>
      <c r="XEP153" s="178"/>
      <c r="XEQ153" s="178"/>
      <c r="XER153" s="178"/>
    </row>
    <row r="154" s="146" customFormat="1" ht="24" customHeight="1" spans="1:6 16365:16372">
      <c r="A154" s="306">
        <v>2050201</v>
      </c>
      <c r="B154" s="298" t="s">
        <v>208</v>
      </c>
      <c r="C154" s="303">
        <v>8550</v>
      </c>
      <c r="D154" s="303">
        <v>10774</v>
      </c>
      <c r="E154" s="304">
        <f t="shared" si="2"/>
        <v>79.3577130128086</v>
      </c>
      <c r="F154" s="305"/>
      <c r="XEO154" s="178"/>
      <c r="XEP154" s="178"/>
      <c r="XEQ154" s="178"/>
      <c r="XER154" s="178"/>
    </row>
    <row r="155" s="146" customFormat="1" ht="24" customHeight="1" spans="1:6 16365:16372">
      <c r="A155" s="306">
        <v>2050202</v>
      </c>
      <c r="B155" s="298" t="s">
        <v>209</v>
      </c>
      <c r="C155" s="303">
        <v>40026</v>
      </c>
      <c r="D155" s="303">
        <v>59172</v>
      </c>
      <c r="E155" s="304">
        <f t="shared" si="2"/>
        <v>67.6434800243358</v>
      </c>
      <c r="F155" s="305"/>
      <c r="XEK155" s="178"/>
      <c r="XEL155" s="178"/>
      <c r="XEM155" s="178"/>
      <c r="XEN155" s="178"/>
      <c r="XEO155" s="178"/>
      <c r="XEP155" s="178"/>
      <c r="XEQ155" s="178"/>
      <c r="XER155" s="178"/>
    </row>
    <row r="156" s="146" customFormat="1" ht="24" customHeight="1" spans="1:6 16365:16372">
      <c r="A156" s="306">
        <v>2050203</v>
      </c>
      <c r="B156" s="298" t="s">
        <v>210</v>
      </c>
      <c r="C156" s="303">
        <v>17416</v>
      </c>
      <c r="D156" s="303">
        <v>26222</v>
      </c>
      <c r="E156" s="304">
        <f t="shared" si="2"/>
        <v>66.4175120128137</v>
      </c>
      <c r="F156" s="305"/>
      <c r="XEO156" s="178"/>
      <c r="XEP156" s="178"/>
      <c r="XEQ156" s="178"/>
      <c r="XER156" s="178"/>
    </row>
    <row r="157" s="146" customFormat="1" ht="24" customHeight="1" spans="1:6 16365:16372">
      <c r="A157" s="306">
        <v>2050204</v>
      </c>
      <c r="B157" s="298" t="s">
        <v>211</v>
      </c>
      <c r="C157" s="303">
        <v>28047</v>
      </c>
      <c r="D157" s="303">
        <v>35155</v>
      </c>
      <c r="E157" s="304">
        <f t="shared" si="2"/>
        <v>79.7809699900441</v>
      </c>
      <c r="F157" s="305"/>
      <c r="XEK157" s="178"/>
      <c r="XEL157" s="178"/>
      <c r="XEM157" s="178"/>
      <c r="XEN157" s="178"/>
      <c r="XEO157" s="178"/>
      <c r="XEP157" s="178"/>
      <c r="XEQ157" s="178"/>
      <c r="XER157" s="178"/>
    </row>
    <row r="158" s="146" customFormat="1" ht="24" customHeight="1" spans="1:6 16365:16372">
      <c r="A158" s="306">
        <v>2050299</v>
      </c>
      <c r="B158" s="298" t="s">
        <v>212</v>
      </c>
      <c r="C158" s="303">
        <v>35068</v>
      </c>
      <c r="D158" s="303">
        <f>43783+6400</f>
        <v>50183</v>
      </c>
      <c r="E158" s="304">
        <f t="shared" si="2"/>
        <v>69.8802383277205</v>
      </c>
      <c r="F158" s="305"/>
      <c r="XEO158" s="178"/>
      <c r="XEP158" s="178"/>
      <c r="XEQ158" s="178"/>
      <c r="XER158" s="178"/>
    </row>
    <row r="159" s="178" customFormat="1" ht="24" customHeight="1" spans="1:6 16365:16372">
      <c r="A159" s="302">
        <v>20503</v>
      </c>
      <c r="B159" s="298" t="s">
        <v>213</v>
      </c>
      <c r="C159" s="303">
        <f>SUM(C160)</f>
        <v>4226</v>
      </c>
      <c r="D159" s="303">
        <f>SUM(D160)</f>
        <v>5326</v>
      </c>
      <c r="E159" s="304">
        <f t="shared" si="2"/>
        <v>79.3466015771686</v>
      </c>
      <c r="F159" s="305"/>
    </row>
    <row r="160" s="146" customFormat="1" ht="24" customHeight="1" spans="1:6 16365:16372">
      <c r="A160" s="306">
        <v>2050302</v>
      </c>
      <c r="B160" s="298" t="s">
        <v>214</v>
      </c>
      <c r="C160" s="303">
        <v>4226</v>
      </c>
      <c r="D160" s="303">
        <v>5326</v>
      </c>
      <c r="E160" s="304">
        <f t="shared" si="2"/>
        <v>79.3466015771686</v>
      </c>
      <c r="F160" s="305"/>
      <c r="XEK160" s="178"/>
      <c r="XEL160" s="178"/>
      <c r="XEM160" s="178"/>
      <c r="XEN160" s="178"/>
      <c r="XEO160" s="178"/>
      <c r="XEP160" s="178"/>
      <c r="XEQ160" s="178"/>
      <c r="XER160" s="178"/>
    </row>
    <row r="161" s="146" customFormat="1" ht="24" customHeight="1" spans="1:6 16365:16372">
      <c r="A161" s="302">
        <v>20507</v>
      </c>
      <c r="B161" s="298" t="s">
        <v>215</v>
      </c>
      <c r="C161" s="303">
        <f>SUM(C162:C162)</f>
        <v>794</v>
      </c>
      <c r="D161" s="303">
        <f>SUM(D162:D162)</f>
        <v>1027</v>
      </c>
      <c r="E161" s="304">
        <f t="shared" si="2"/>
        <v>77.3125608568646</v>
      </c>
      <c r="F161" s="305"/>
      <c r="XEO161" s="178"/>
      <c r="XEP161" s="178"/>
      <c r="XEQ161" s="178"/>
      <c r="XER161" s="178"/>
    </row>
    <row r="162" s="146" customFormat="1" ht="24" customHeight="1" spans="1:6 16365:16372">
      <c r="A162" s="306">
        <v>2050701</v>
      </c>
      <c r="B162" s="298" t="s">
        <v>216</v>
      </c>
      <c r="C162" s="303">
        <v>794</v>
      </c>
      <c r="D162" s="303">
        <v>1027</v>
      </c>
      <c r="E162" s="304">
        <f t="shared" si="2"/>
        <v>77.3125608568646</v>
      </c>
      <c r="F162" s="305"/>
      <c r="XEK162" s="178"/>
      <c r="XEL162" s="178"/>
      <c r="XEM162" s="178"/>
      <c r="XEN162" s="178"/>
      <c r="XEO162" s="178"/>
      <c r="XEP162" s="178"/>
      <c r="XEQ162" s="178"/>
      <c r="XER162" s="178"/>
    </row>
    <row r="163" s="146" customFormat="1" ht="24" customHeight="1" spans="1:6 16365:16372">
      <c r="A163" s="302">
        <v>20508</v>
      </c>
      <c r="B163" s="298" t="s">
        <v>217</v>
      </c>
      <c r="C163" s="303">
        <f>SUM(C164:C165)</f>
        <v>2424</v>
      </c>
      <c r="D163" s="303">
        <f>SUM(D164:D165)</f>
        <v>3079</v>
      </c>
      <c r="E163" s="304">
        <f t="shared" si="2"/>
        <v>78.7268593699253</v>
      </c>
      <c r="F163" s="305"/>
      <c r="XEO163" s="178"/>
      <c r="XEP163" s="178"/>
      <c r="XEQ163" s="178"/>
      <c r="XER163" s="178"/>
    </row>
    <row r="164" s="146" customFormat="1" ht="24" customHeight="1" spans="1:6 16365:16372">
      <c r="A164" s="306">
        <v>2050801</v>
      </c>
      <c r="B164" s="298" t="s">
        <v>218</v>
      </c>
      <c r="C164" s="303">
        <v>1666</v>
      </c>
      <c r="D164" s="303">
        <v>2030</v>
      </c>
      <c r="E164" s="304">
        <f t="shared" si="2"/>
        <v>82.0689655172414</v>
      </c>
      <c r="F164" s="305"/>
      <c r="XEO164" s="178"/>
      <c r="XEP164" s="178"/>
      <c r="XEQ164" s="178"/>
      <c r="XER164" s="178"/>
    </row>
    <row r="165" s="146" customFormat="1" ht="24" customHeight="1" spans="1:6 16365:16372">
      <c r="A165" s="306">
        <v>2050802</v>
      </c>
      <c r="B165" s="298" t="s">
        <v>219</v>
      </c>
      <c r="C165" s="303">
        <v>758</v>
      </c>
      <c r="D165" s="303">
        <v>1049</v>
      </c>
      <c r="E165" s="304">
        <f t="shared" si="2"/>
        <v>72.2592945662536</v>
      </c>
      <c r="F165" s="305"/>
      <c r="XEO165" s="178"/>
      <c r="XEP165" s="178"/>
      <c r="XEQ165" s="178"/>
      <c r="XER165" s="178"/>
    </row>
    <row r="166" s="146" customFormat="1" ht="24" customHeight="1" spans="1:6 16365:16372">
      <c r="A166" s="302">
        <v>20509</v>
      </c>
      <c r="B166" s="298" t="s">
        <v>220</v>
      </c>
      <c r="C166" s="303">
        <f>SUM(C167:C167)</f>
        <v>3189</v>
      </c>
      <c r="D166" s="303">
        <f>SUM(D167:D167)</f>
        <v>7605</v>
      </c>
      <c r="E166" s="304">
        <f t="shared" si="2"/>
        <v>41.9329388560158</v>
      </c>
      <c r="F166" s="305"/>
      <c r="XEO166" s="178"/>
      <c r="XEP166" s="178"/>
      <c r="XEQ166" s="178"/>
      <c r="XER166" s="178"/>
    </row>
    <row r="167" s="146" customFormat="1" ht="24" customHeight="1" spans="1:6 16365:16372">
      <c r="A167" s="306">
        <v>2050999</v>
      </c>
      <c r="B167" s="298" t="s">
        <v>221</v>
      </c>
      <c r="C167" s="303">
        <v>3189</v>
      </c>
      <c r="D167" s="303">
        <v>7605</v>
      </c>
      <c r="E167" s="304">
        <f t="shared" si="2"/>
        <v>41.9329388560158</v>
      </c>
      <c r="F167" s="305"/>
      <c r="XEK167" s="178"/>
      <c r="XEL167" s="178"/>
      <c r="XEM167" s="178"/>
      <c r="XEN167" s="178"/>
      <c r="XEO167" s="178"/>
      <c r="XEP167" s="178"/>
      <c r="XEQ167" s="178"/>
      <c r="XER167" s="178"/>
    </row>
    <row r="168" s="146" customFormat="1" ht="24" customHeight="1" spans="1:6 16365:16372">
      <c r="A168" s="302">
        <v>20599</v>
      </c>
      <c r="B168" s="298" t="s">
        <v>222</v>
      </c>
      <c r="C168" s="303">
        <f>C169</f>
        <v>3137</v>
      </c>
      <c r="D168" s="303">
        <f>D169</f>
        <v>0</v>
      </c>
      <c r="E168" s="304"/>
      <c r="F168" s="305"/>
      <c r="XEK168" s="178"/>
      <c r="XEL168" s="178"/>
      <c r="XEM168" s="178"/>
      <c r="XEN168" s="178"/>
      <c r="XEO168" s="178"/>
      <c r="XEP168" s="178"/>
      <c r="XEQ168" s="178"/>
      <c r="XER168" s="178"/>
    </row>
    <row r="169" s="146" customFormat="1" ht="24" customHeight="1" spans="1:6 16365:16372">
      <c r="A169" s="306">
        <v>2059999</v>
      </c>
      <c r="B169" s="298" t="s">
        <v>223</v>
      </c>
      <c r="C169" s="303">
        <v>3137</v>
      </c>
      <c r="D169" s="303"/>
      <c r="E169" s="304"/>
      <c r="F169" s="305"/>
      <c r="XEK169" s="178"/>
      <c r="XEL169" s="178"/>
      <c r="XEM169" s="178"/>
      <c r="XEN169" s="178"/>
      <c r="XEO169" s="178"/>
      <c r="XEP169" s="178"/>
      <c r="XEQ169" s="178"/>
      <c r="XER169" s="178"/>
    </row>
    <row r="170" s="146" customFormat="1" ht="24" customHeight="1" spans="1:6 16365:16372">
      <c r="A170" s="297">
        <v>206</v>
      </c>
      <c r="B170" s="298" t="s">
        <v>224</v>
      </c>
      <c r="C170" s="299">
        <f>C171+C173</f>
        <v>2191</v>
      </c>
      <c r="D170" s="299">
        <f>D171+D173</f>
        <v>28270</v>
      </c>
      <c r="E170" s="300">
        <f t="shared" si="2"/>
        <v>7.75026529890343</v>
      </c>
      <c r="F170" s="301"/>
      <c r="XEK170" s="178"/>
      <c r="XEL170" s="178"/>
      <c r="XEM170" s="178"/>
      <c r="XEN170" s="178"/>
      <c r="XEO170" s="178"/>
      <c r="XEP170" s="178"/>
      <c r="XEQ170" s="178"/>
      <c r="XER170" s="178"/>
    </row>
    <row r="171" s="146" customFormat="1" ht="24" customHeight="1" spans="1:6 16365:16372">
      <c r="A171" s="302">
        <v>20604</v>
      </c>
      <c r="B171" s="298" t="s">
        <v>225</v>
      </c>
      <c r="C171" s="303">
        <f>SUM(C172:C172)</f>
        <v>2000</v>
      </c>
      <c r="D171" s="303">
        <f>SUM(D172:D172)</f>
        <v>8000</v>
      </c>
      <c r="E171" s="304">
        <f t="shared" si="2"/>
        <v>25</v>
      </c>
      <c r="F171" s="305"/>
      <c r="XEK171" s="178"/>
      <c r="XEL171" s="178"/>
      <c r="XEM171" s="178"/>
      <c r="XEN171" s="178"/>
      <c r="XEO171" s="178"/>
      <c r="XEP171" s="178"/>
      <c r="XEQ171" s="178"/>
      <c r="XER171" s="178"/>
    </row>
    <row r="172" s="146" customFormat="1" ht="24" customHeight="1" spans="1:6 16365:16372">
      <c r="A172" s="306">
        <v>2060499</v>
      </c>
      <c r="B172" s="298" t="s">
        <v>226</v>
      </c>
      <c r="C172" s="303">
        <v>2000</v>
      </c>
      <c r="D172" s="303">
        <v>8000</v>
      </c>
      <c r="E172" s="304">
        <f t="shared" si="2"/>
        <v>25</v>
      </c>
      <c r="F172" s="305"/>
      <c r="XEK172" s="178"/>
      <c r="XEL172" s="178"/>
      <c r="XEM172" s="178"/>
      <c r="XEN172" s="178"/>
      <c r="XEO172" s="178"/>
      <c r="XEP172" s="178"/>
      <c r="XEQ172" s="178"/>
      <c r="XER172" s="178"/>
    </row>
    <row r="173" s="146" customFormat="1" ht="24" customHeight="1" spans="1:6 16365:16372">
      <c r="A173" s="302">
        <v>20607</v>
      </c>
      <c r="B173" s="298" t="s">
        <v>227</v>
      </c>
      <c r="C173" s="303">
        <f>SUM(C174:C178)</f>
        <v>191</v>
      </c>
      <c r="D173" s="303">
        <f>SUM(D174:D178)</f>
        <v>20270</v>
      </c>
      <c r="E173" s="304">
        <f t="shared" si="2"/>
        <v>0.942279230389739</v>
      </c>
      <c r="F173" s="305"/>
      <c r="XEO173" s="178"/>
      <c r="XEP173" s="178"/>
      <c r="XEQ173" s="178"/>
      <c r="XER173" s="178"/>
    </row>
    <row r="174" s="146" customFormat="1" ht="24" customHeight="1" spans="1:6 16365:16372">
      <c r="A174" s="306">
        <v>2060701</v>
      </c>
      <c r="B174" s="298" t="s">
        <v>228</v>
      </c>
      <c r="C174" s="303">
        <v>93</v>
      </c>
      <c r="D174" s="303">
        <v>115</v>
      </c>
      <c r="E174" s="304">
        <f t="shared" si="2"/>
        <v>80.8695652173913</v>
      </c>
      <c r="F174" s="305"/>
      <c r="XEO174" s="178"/>
      <c r="XEP174" s="178"/>
      <c r="XEQ174" s="178"/>
      <c r="XER174" s="178"/>
    </row>
    <row r="175" s="146" customFormat="1" ht="24" customHeight="1" spans="1:6 16365:16372">
      <c r="A175" s="306">
        <v>2060702</v>
      </c>
      <c r="B175" s="298" t="s">
        <v>229</v>
      </c>
      <c r="C175" s="303">
        <v>90</v>
      </c>
      <c r="D175" s="303">
        <v>100</v>
      </c>
      <c r="E175" s="304">
        <f t="shared" si="2"/>
        <v>90</v>
      </c>
      <c r="F175" s="305"/>
      <c r="XEO175" s="178"/>
      <c r="XEP175" s="178"/>
      <c r="XEQ175" s="178"/>
      <c r="XER175" s="178"/>
    </row>
    <row r="176" s="146" customFormat="1" ht="24" customHeight="1" spans="1:6 16365:16372">
      <c r="A176" s="306">
        <v>2060703</v>
      </c>
      <c r="B176" s="298" t="s">
        <v>230</v>
      </c>
      <c r="C176" s="303"/>
      <c r="D176" s="303">
        <v>45</v>
      </c>
      <c r="E176" s="304">
        <f t="shared" si="2"/>
        <v>0</v>
      </c>
      <c r="F176" s="305"/>
      <c r="XEO176" s="178"/>
      <c r="XEP176" s="178"/>
      <c r="XEQ176" s="178"/>
      <c r="XER176" s="178"/>
    </row>
    <row r="177" s="178" customFormat="1" ht="24" customHeight="1" spans="1:7 16365:16372">
      <c r="A177" s="306">
        <v>2060799</v>
      </c>
      <c r="B177" s="298" t="s">
        <v>231</v>
      </c>
      <c r="C177" s="303">
        <v>8</v>
      </c>
      <c r="D177" s="303">
        <v>10</v>
      </c>
      <c r="E177" s="304">
        <f t="shared" si="2"/>
        <v>80</v>
      </c>
      <c r="F177" s="305"/>
      <c r="G177" s="146"/>
    </row>
    <row r="178" s="178" customFormat="1" ht="24" customHeight="1" spans="1:7 16365:16372">
      <c r="A178" s="306">
        <v>2069999</v>
      </c>
      <c r="B178" s="298" t="s">
        <v>232</v>
      </c>
      <c r="C178" s="303"/>
      <c r="D178" s="303">
        <v>20000</v>
      </c>
      <c r="E178" s="304">
        <f t="shared" si="2"/>
        <v>0</v>
      </c>
      <c r="F178" s="305"/>
      <c r="G178" s="146"/>
    </row>
    <row r="179" s="146" customFormat="1" ht="24" customHeight="1" spans="1:7 16365:16372">
      <c r="A179" s="297">
        <v>207</v>
      </c>
      <c r="B179" s="298" t="s">
        <v>233</v>
      </c>
      <c r="C179" s="299">
        <f>C180+C191+C194+C198+C201</f>
        <v>4681</v>
      </c>
      <c r="D179" s="299">
        <f>D180+D191+D194+D198+D201</f>
        <v>5998</v>
      </c>
      <c r="E179" s="300">
        <f t="shared" si="2"/>
        <v>78.0426808936312</v>
      </c>
      <c r="F179" s="301"/>
      <c r="XEK179" s="178"/>
      <c r="XEL179" s="178"/>
      <c r="XEM179" s="178"/>
      <c r="XEN179" s="178"/>
      <c r="XEO179" s="178"/>
      <c r="XEP179" s="178"/>
      <c r="XEQ179" s="178"/>
      <c r="XER179" s="178"/>
    </row>
    <row r="180" s="146" customFormat="1" ht="24" customHeight="1" spans="1:7 16365:16372">
      <c r="A180" s="302">
        <v>20701</v>
      </c>
      <c r="B180" s="298" t="s">
        <v>234</v>
      </c>
      <c r="C180" s="303">
        <f>SUM(C181:C190)</f>
        <v>1765</v>
      </c>
      <c r="D180" s="303">
        <f>SUM(D181:D190)</f>
        <v>2485</v>
      </c>
      <c r="E180" s="304">
        <f t="shared" si="2"/>
        <v>71.0261569416499</v>
      </c>
      <c r="F180" s="305"/>
      <c r="XEO180" s="178"/>
      <c r="XEP180" s="178"/>
      <c r="XEQ180" s="178"/>
      <c r="XER180" s="178"/>
    </row>
    <row r="181" s="146" customFormat="1" ht="24" customHeight="1" spans="1:7 16365:16372">
      <c r="A181" s="306">
        <v>2070101</v>
      </c>
      <c r="B181" s="298" t="s">
        <v>117</v>
      </c>
      <c r="C181" s="303">
        <v>333</v>
      </c>
      <c r="D181" s="303">
        <v>629</v>
      </c>
      <c r="E181" s="304">
        <f t="shared" si="2"/>
        <v>52.9411764705882</v>
      </c>
      <c r="F181" s="305"/>
      <c r="XEK181" s="178"/>
      <c r="XEL181" s="178"/>
      <c r="XEM181" s="178"/>
      <c r="XEN181" s="178"/>
      <c r="XEO181" s="178"/>
      <c r="XEP181" s="178"/>
      <c r="XEQ181" s="178"/>
      <c r="XER181" s="178"/>
    </row>
    <row r="182" s="146" customFormat="1" ht="24" customHeight="1" spans="1:7 16365:16372">
      <c r="A182" s="306">
        <v>2070102</v>
      </c>
      <c r="B182" s="298" t="s">
        <v>118</v>
      </c>
      <c r="C182" s="303">
        <v>35</v>
      </c>
      <c r="D182" s="303">
        <v>40</v>
      </c>
      <c r="E182" s="304">
        <f t="shared" si="2"/>
        <v>87.5</v>
      </c>
      <c r="F182" s="305"/>
      <c r="XEO182" s="178"/>
      <c r="XEP182" s="178"/>
      <c r="XEQ182" s="178"/>
      <c r="XER182" s="178"/>
    </row>
    <row r="183" s="146" customFormat="1" ht="24" customHeight="1" spans="1:7 16365:16372">
      <c r="A183" s="306">
        <v>2070104</v>
      </c>
      <c r="B183" s="298" t="s">
        <v>235</v>
      </c>
      <c r="C183" s="303">
        <v>196</v>
      </c>
      <c r="D183" s="303">
        <v>294</v>
      </c>
      <c r="E183" s="304">
        <f t="shared" si="2"/>
        <v>66.6666666666667</v>
      </c>
      <c r="F183" s="305"/>
      <c r="XEK183" s="178"/>
      <c r="XEL183" s="178"/>
      <c r="XEM183" s="178"/>
      <c r="XEN183" s="178"/>
      <c r="XEO183" s="178"/>
      <c r="XEP183" s="178"/>
      <c r="XEQ183" s="178"/>
      <c r="XER183" s="178"/>
    </row>
    <row r="184" s="146" customFormat="1" ht="24" customHeight="1" spans="1:7 16365:16372">
      <c r="A184" s="306">
        <v>2070105</v>
      </c>
      <c r="B184" s="298" t="s">
        <v>236</v>
      </c>
      <c r="C184" s="303">
        <v>10</v>
      </c>
      <c r="D184" s="303">
        <v>15</v>
      </c>
      <c r="E184" s="304">
        <f t="shared" si="2"/>
        <v>66.6666666666667</v>
      </c>
      <c r="F184" s="305"/>
      <c r="XEO184" s="178"/>
      <c r="XEP184" s="178"/>
      <c r="XEQ184" s="178"/>
      <c r="XER184" s="178"/>
    </row>
    <row r="185" s="146" customFormat="1" ht="24" customHeight="1" spans="1:7 16365:16372">
      <c r="A185" s="306">
        <v>2070107</v>
      </c>
      <c r="B185" s="298" t="s">
        <v>237</v>
      </c>
      <c r="C185" s="303"/>
      <c r="D185" s="303">
        <v>9</v>
      </c>
      <c r="E185" s="304">
        <f t="shared" si="2"/>
        <v>0</v>
      </c>
      <c r="F185" s="305"/>
      <c r="XEK185" s="178"/>
      <c r="XEL185" s="178"/>
      <c r="XEM185" s="178"/>
      <c r="XEN185" s="178"/>
      <c r="XEO185" s="178"/>
      <c r="XEP185" s="178"/>
      <c r="XEQ185" s="178"/>
      <c r="XER185" s="178"/>
    </row>
    <row r="186" s="146" customFormat="1" ht="24" customHeight="1" spans="1:7 16365:16372">
      <c r="A186" s="306">
        <v>2070109</v>
      </c>
      <c r="B186" s="298" t="s">
        <v>238</v>
      </c>
      <c r="C186" s="303">
        <v>179</v>
      </c>
      <c r="D186" s="303">
        <v>255</v>
      </c>
      <c r="E186" s="304">
        <f t="shared" si="2"/>
        <v>70.1960784313725</v>
      </c>
      <c r="F186" s="305"/>
      <c r="XEO186" s="178"/>
      <c r="XEP186" s="178"/>
      <c r="XEQ186" s="178"/>
      <c r="XER186" s="178"/>
    </row>
    <row r="187" s="146" customFormat="1" ht="24" customHeight="1" spans="1:7 16365:16372">
      <c r="A187" s="306">
        <v>2070111</v>
      </c>
      <c r="B187" s="298" t="s">
        <v>239</v>
      </c>
      <c r="C187" s="303">
        <v>104</v>
      </c>
      <c r="D187" s="303">
        <v>179</v>
      </c>
      <c r="E187" s="304">
        <f t="shared" si="2"/>
        <v>58.1005586592179</v>
      </c>
      <c r="F187" s="305"/>
      <c r="XEO187" s="178"/>
      <c r="XEP187" s="178"/>
      <c r="XEQ187" s="178"/>
      <c r="XER187" s="178"/>
    </row>
    <row r="188" s="146" customFormat="1" ht="24" customHeight="1" spans="1:7 16365:16372">
      <c r="A188" s="306">
        <v>2070112</v>
      </c>
      <c r="B188" s="298" t="s">
        <v>240</v>
      </c>
      <c r="C188" s="303">
        <v>159</v>
      </c>
      <c r="D188" s="303">
        <v>220</v>
      </c>
      <c r="E188" s="304">
        <f t="shared" si="2"/>
        <v>72.2727272727273</v>
      </c>
      <c r="F188" s="305"/>
      <c r="XEO188" s="178"/>
      <c r="XEP188" s="178"/>
      <c r="XEQ188" s="178"/>
      <c r="XER188" s="178"/>
    </row>
    <row r="189" s="146" customFormat="1" ht="24" customHeight="1" spans="1:7 16365:16372">
      <c r="A189" s="306">
        <v>2070114</v>
      </c>
      <c r="B189" s="298" t="s">
        <v>241</v>
      </c>
      <c r="C189" s="303">
        <v>110</v>
      </c>
      <c r="D189" s="303">
        <v>144</v>
      </c>
      <c r="E189" s="304">
        <f t="shared" si="2"/>
        <v>76.3888888888889</v>
      </c>
      <c r="F189" s="305"/>
      <c r="XEO189" s="178"/>
      <c r="XEP189" s="178"/>
      <c r="XEQ189" s="178"/>
      <c r="XER189" s="178"/>
    </row>
    <row r="190" s="178" customFormat="1" ht="24" customHeight="1" spans="1:7 16365:16372">
      <c r="A190" s="306">
        <v>2070199</v>
      </c>
      <c r="B190" s="298" t="s">
        <v>242</v>
      </c>
      <c r="C190" s="303">
        <v>639</v>
      </c>
      <c r="D190" s="303">
        <v>700</v>
      </c>
      <c r="E190" s="304">
        <f t="shared" si="2"/>
        <v>91.2857142857143</v>
      </c>
      <c r="F190" s="305"/>
      <c r="G190" s="146"/>
    </row>
    <row r="191" s="146" customFormat="1" ht="24" customHeight="1" spans="1:7 16365:16372">
      <c r="A191" s="302">
        <v>20702</v>
      </c>
      <c r="B191" s="298" t="s">
        <v>243</v>
      </c>
      <c r="C191" s="303">
        <f>SUM(C192:C193)</f>
        <v>402</v>
      </c>
      <c r="D191" s="303">
        <f>SUM(D192:D193)</f>
        <v>568</v>
      </c>
      <c r="E191" s="304">
        <f t="shared" si="2"/>
        <v>70.7746478873239</v>
      </c>
      <c r="F191" s="305"/>
      <c r="XEK191" s="178"/>
      <c r="XEL191" s="178"/>
      <c r="XEM191" s="178"/>
      <c r="XEN191" s="178"/>
      <c r="XEO191" s="178"/>
      <c r="XEP191" s="178"/>
      <c r="XEQ191" s="178"/>
      <c r="XER191" s="178"/>
    </row>
    <row r="192" s="146" customFormat="1" ht="24" customHeight="1" spans="1:7 16365:16372">
      <c r="A192" s="306">
        <v>2070204</v>
      </c>
      <c r="B192" s="298" t="s">
        <v>244</v>
      </c>
      <c r="C192" s="303">
        <v>200</v>
      </c>
      <c r="D192" s="303">
        <v>300</v>
      </c>
      <c r="E192" s="304">
        <f t="shared" si="2"/>
        <v>66.6666666666667</v>
      </c>
      <c r="F192" s="305"/>
      <c r="XEO192" s="178"/>
      <c r="XEP192" s="178"/>
      <c r="XEQ192" s="178"/>
      <c r="XER192" s="178"/>
    </row>
    <row r="193" s="146" customFormat="1" ht="24" customHeight="1" spans="1:6 16365:16372">
      <c r="A193" s="306">
        <v>2070205</v>
      </c>
      <c r="B193" s="298" t="s">
        <v>245</v>
      </c>
      <c r="C193" s="303">
        <v>202</v>
      </c>
      <c r="D193" s="303">
        <v>268</v>
      </c>
      <c r="E193" s="304">
        <f t="shared" si="2"/>
        <v>75.3731343283582</v>
      </c>
      <c r="F193" s="305"/>
      <c r="XEO193" s="178"/>
      <c r="XEP193" s="178"/>
      <c r="XEQ193" s="178"/>
      <c r="XER193" s="178"/>
    </row>
    <row r="194" s="146" customFormat="1" ht="24" customHeight="1" spans="1:6 16365:16372">
      <c r="A194" s="302">
        <v>20703</v>
      </c>
      <c r="B194" s="298" t="s">
        <v>246</v>
      </c>
      <c r="C194" s="303">
        <f>SUM(C195:C197)</f>
        <v>532</v>
      </c>
      <c r="D194" s="303">
        <f>SUM(D195:D197)</f>
        <v>677</v>
      </c>
      <c r="E194" s="304">
        <f t="shared" si="2"/>
        <v>78.5819793205318</v>
      </c>
      <c r="F194" s="305"/>
      <c r="XEO194" s="178"/>
      <c r="XEP194" s="178"/>
      <c r="XEQ194" s="178"/>
      <c r="XER194" s="178"/>
    </row>
    <row r="195" s="146" customFormat="1" ht="24" customHeight="1" spans="1:6 16365:16372">
      <c r="A195" s="306">
        <v>2070307</v>
      </c>
      <c r="B195" s="298" t="s">
        <v>247</v>
      </c>
      <c r="C195" s="303"/>
      <c r="D195" s="303"/>
      <c r="E195" s="304"/>
      <c r="F195" s="305"/>
      <c r="XEO195" s="178"/>
      <c r="XEP195" s="178"/>
      <c r="XEQ195" s="178"/>
      <c r="XER195" s="178"/>
    </row>
    <row r="196" s="146" customFormat="1" ht="24" customHeight="1" spans="1:6 16365:16372">
      <c r="A196" s="306">
        <v>2070308</v>
      </c>
      <c r="B196" s="298" t="s">
        <v>248</v>
      </c>
      <c r="C196" s="303">
        <v>466</v>
      </c>
      <c r="D196" s="303">
        <v>576</v>
      </c>
      <c r="E196" s="304">
        <f t="shared" si="2"/>
        <v>80.9027777777778</v>
      </c>
      <c r="F196" s="305"/>
      <c r="XEO196" s="178"/>
      <c r="XEP196" s="178"/>
      <c r="XEQ196" s="178"/>
      <c r="XER196" s="178"/>
    </row>
    <row r="197" s="146" customFormat="1" ht="24" customHeight="1" spans="1:6 16365:16372">
      <c r="A197" s="306">
        <v>2070399</v>
      </c>
      <c r="B197" s="298" t="s">
        <v>249</v>
      </c>
      <c r="C197" s="303">
        <v>66</v>
      </c>
      <c r="D197" s="303">
        <v>101</v>
      </c>
      <c r="E197" s="304">
        <f t="shared" si="2"/>
        <v>65.3465346534654</v>
      </c>
      <c r="F197" s="305"/>
      <c r="XEO197" s="178"/>
      <c r="XEP197" s="178"/>
      <c r="XEQ197" s="178"/>
      <c r="XER197" s="178"/>
    </row>
    <row r="198" s="146" customFormat="1" ht="24" customHeight="1" spans="1:6 16365:16372">
      <c r="A198" s="302">
        <v>20706</v>
      </c>
      <c r="B198" s="298" t="s">
        <v>250</v>
      </c>
      <c r="C198" s="303">
        <f>SUM(C199:C200)</f>
        <v>1870</v>
      </c>
      <c r="D198" s="303">
        <f>SUM(D199:D200)</f>
        <v>2180</v>
      </c>
      <c r="E198" s="304">
        <f t="shared" ref="E198:E261" si="3">C198/D198*100</f>
        <v>85.7798165137615</v>
      </c>
      <c r="F198" s="305"/>
      <c r="XEO198" s="178"/>
      <c r="XEP198" s="178"/>
      <c r="XEQ198" s="178"/>
      <c r="XER198" s="178"/>
    </row>
    <row r="199" s="146" customFormat="1" ht="24" customHeight="1" spans="1:6 16365:16372">
      <c r="A199" s="306">
        <v>2070607</v>
      </c>
      <c r="B199" s="298" t="s">
        <v>251</v>
      </c>
      <c r="C199" s="303"/>
      <c r="D199" s="303"/>
      <c r="E199" s="304"/>
      <c r="F199" s="305"/>
      <c r="XEO199" s="178"/>
      <c r="XEP199" s="178"/>
      <c r="XEQ199" s="178"/>
      <c r="XER199" s="178"/>
    </row>
    <row r="200" s="146" customFormat="1" ht="24" customHeight="1" spans="1:6 16365:16372">
      <c r="A200" s="306">
        <v>2070699</v>
      </c>
      <c r="B200" s="298" t="s">
        <v>252</v>
      </c>
      <c r="C200" s="303">
        <v>1870</v>
      </c>
      <c r="D200" s="303">
        <v>2180</v>
      </c>
      <c r="E200" s="304">
        <f t="shared" si="3"/>
        <v>85.7798165137615</v>
      </c>
      <c r="F200" s="305"/>
      <c r="XEO200" s="178"/>
      <c r="XEP200" s="178"/>
      <c r="XEQ200" s="178"/>
      <c r="XER200" s="178"/>
    </row>
    <row r="201" s="146" customFormat="1" ht="24" customHeight="1" spans="1:6 16365:16372">
      <c r="A201" s="302">
        <v>20799</v>
      </c>
      <c r="B201" s="298" t="s">
        <v>253</v>
      </c>
      <c r="C201" s="303">
        <f>SUM(C202:C202)</f>
        <v>112</v>
      </c>
      <c r="D201" s="303">
        <f>SUM(D202:D202)</f>
        <v>88</v>
      </c>
      <c r="E201" s="304">
        <f t="shared" si="3"/>
        <v>127.272727272727</v>
      </c>
      <c r="F201" s="305"/>
      <c r="XEO201" s="178"/>
      <c r="XEP201" s="178"/>
      <c r="XEQ201" s="178"/>
      <c r="XER201" s="178"/>
    </row>
    <row r="202" s="146" customFormat="1" ht="24" customHeight="1" spans="1:6 16365:16372">
      <c r="A202" s="306">
        <v>2079999</v>
      </c>
      <c r="B202" s="298" t="s">
        <v>254</v>
      </c>
      <c r="C202" s="303">
        <v>112</v>
      </c>
      <c r="D202" s="303">
        <v>88</v>
      </c>
      <c r="E202" s="304">
        <f t="shared" si="3"/>
        <v>127.272727272727</v>
      </c>
      <c r="F202" s="305"/>
      <c r="XEO202" s="178"/>
      <c r="XEP202" s="178"/>
      <c r="XEQ202" s="178"/>
      <c r="XER202" s="178"/>
    </row>
    <row r="203" s="146" customFormat="1" ht="24" customHeight="1" spans="1:6 16365:16372">
      <c r="A203" s="297">
        <v>208</v>
      </c>
      <c r="B203" s="298" t="s">
        <v>255</v>
      </c>
      <c r="C203" s="299">
        <f>C204+C212+C218+C225+C227+C234+C239+C245+C252+C255+C258+C261+C264+C266+C270+C275</f>
        <v>146252</v>
      </c>
      <c r="D203" s="299">
        <f>D204+D212+D218+D225+D227+D234+D239+D245+D252+D255+D258+D261+D264+D266+D270+D275</f>
        <v>100738</v>
      </c>
      <c r="E203" s="300">
        <f t="shared" si="3"/>
        <v>145.180567412496</v>
      </c>
      <c r="F203" s="301"/>
      <c r="XEK203" s="178"/>
      <c r="XEL203" s="178"/>
      <c r="XEM203" s="178"/>
      <c r="XEN203" s="178"/>
      <c r="XEO203" s="178"/>
      <c r="XEP203" s="178"/>
      <c r="XEQ203" s="178"/>
      <c r="XER203" s="178"/>
    </row>
    <row r="204" s="146" customFormat="1" ht="24" customHeight="1" spans="1:6 16365:16372">
      <c r="A204" s="302">
        <v>20801</v>
      </c>
      <c r="B204" s="298" t="s">
        <v>256</v>
      </c>
      <c r="C204" s="303">
        <f>SUM(C205:C211)</f>
        <v>5407</v>
      </c>
      <c r="D204" s="303">
        <f>SUM(D205:D211)</f>
        <v>8982</v>
      </c>
      <c r="E204" s="304">
        <f t="shared" si="3"/>
        <v>60.1981741260298</v>
      </c>
      <c r="F204" s="305"/>
      <c r="XEO204" s="178"/>
      <c r="XEP204" s="178"/>
      <c r="XEQ204" s="178"/>
      <c r="XER204" s="178"/>
    </row>
    <row r="205" s="146" customFormat="1" ht="24" customHeight="1" spans="1:6 16365:16372">
      <c r="A205" s="306">
        <v>2080101</v>
      </c>
      <c r="B205" s="298" t="s">
        <v>117</v>
      </c>
      <c r="C205" s="303">
        <v>768</v>
      </c>
      <c r="D205" s="303">
        <v>1092</v>
      </c>
      <c r="E205" s="304">
        <f t="shared" si="3"/>
        <v>70.3296703296703</v>
      </c>
      <c r="F205" s="305"/>
      <c r="XEO205" s="178"/>
      <c r="XEP205" s="178"/>
      <c r="XEQ205" s="178"/>
      <c r="XER205" s="178"/>
    </row>
    <row r="206" s="146" customFormat="1" ht="24" customHeight="1" spans="1:6 16365:16372">
      <c r="A206" s="306">
        <v>2080105</v>
      </c>
      <c r="B206" s="298" t="s">
        <v>257</v>
      </c>
      <c r="C206" s="303"/>
      <c r="D206" s="303"/>
      <c r="E206" s="304"/>
      <c r="F206" s="305"/>
      <c r="XEO206" s="178"/>
      <c r="XEP206" s="178"/>
      <c r="XEQ206" s="178"/>
      <c r="XER206" s="178"/>
    </row>
    <row r="207" s="146" customFormat="1" ht="24" customHeight="1" spans="1:6 16365:16372">
      <c r="A207" s="306">
        <v>2080107</v>
      </c>
      <c r="B207" s="298" t="s">
        <v>258</v>
      </c>
      <c r="C207" s="303">
        <v>12</v>
      </c>
      <c r="D207" s="303">
        <v>11</v>
      </c>
      <c r="E207" s="304">
        <f t="shared" si="3"/>
        <v>109.090909090909</v>
      </c>
      <c r="F207" s="305"/>
      <c r="XEO207" s="178"/>
      <c r="XEP207" s="178"/>
      <c r="XEQ207" s="178"/>
      <c r="XER207" s="178"/>
    </row>
    <row r="208" s="146" customFormat="1" ht="24" customHeight="1" spans="1:6 16365:16372">
      <c r="A208" s="306">
        <v>2080109</v>
      </c>
      <c r="B208" s="298" t="s">
        <v>259</v>
      </c>
      <c r="C208" s="303">
        <v>3497</v>
      </c>
      <c r="D208" s="303">
        <v>5002</v>
      </c>
      <c r="E208" s="304">
        <f t="shared" si="3"/>
        <v>69.9120351859256</v>
      </c>
      <c r="F208" s="305"/>
      <c r="XEO208" s="178"/>
      <c r="XEP208" s="178"/>
      <c r="XEQ208" s="178"/>
      <c r="XER208" s="178"/>
    </row>
    <row r="209" s="146" customFormat="1" ht="24" customHeight="1" spans="1:7 16365:16372">
      <c r="A209" s="306">
        <v>2080116</v>
      </c>
      <c r="B209" s="298" t="s">
        <v>260</v>
      </c>
      <c r="C209" s="303">
        <v>45</v>
      </c>
      <c r="D209" s="303">
        <v>2000</v>
      </c>
      <c r="E209" s="304">
        <f t="shared" si="3"/>
        <v>2.25</v>
      </c>
      <c r="F209" s="305"/>
      <c r="XEK209" s="178"/>
      <c r="XEL209" s="178"/>
      <c r="XEM209" s="178"/>
      <c r="XEN209" s="178"/>
      <c r="XEO209" s="178"/>
      <c r="XEP209" s="178"/>
      <c r="XEQ209" s="178"/>
      <c r="XER209" s="178"/>
    </row>
    <row r="210" s="146" customFormat="1" ht="24" customHeight="1" spans="1:7 16365:16372">
      <c r="A210" s="306">
        <v>2080150</v>
      </c>
      <c r="B210" s="298" t="s">
        <v>122</v>
      </c>
      <c r="C210" s="303">
        <v>25</v>
      </c>
      <c r="D210" s="303"/>
      <c r="E210" s="304"/>
      <c r="F210" s="305"/>
      <c r="XEK210" s="178"/>
      <c r="XEL210" s="178"/>
      <c r="XEM210" s="178"/>
      <c r="XEN210" s="178"/>
      <c r="XEO210" s="178"/>
      <c r="XEP210" s="178"/>
      <c r="XEQ210" s="178"/>
      <c r="XER210" s="178"/>
    </row>
    <row r="211" s="146" customFormat="1" ht="24" customHeight="1" spans="1:7 16365:16372">
      <c r="A211" s="306">
        <v>2080199</v>
      </c>
      <c r="B211" s="298" t="s">
        <v>261</v>
      </c>
      <c r="C211" s="303">
        <v>1060</v>
      </c>
      <c r="D211" s="303">
        <v>877</v>
      </c>
      <c r="E211" s="304">
        <f t="shared" si="3"/>
        <v>120.866590649943</v>
      </c>
      <c r="F211" s="305"/>
      <c r="XEK211" s="178"/>
      <c r="XEL211" s="178"/>
      <c r="XEM211" s="178"/>
      <c r="XEN211" s="178"/>
      <c r="XEO211" s="178"/>
      <c r="XEP211" s="178"/>
      <c r="XEQ211" s="178"/>
      <c r="XER211" s="178"/>
    </row>
    <row r="212" s="146" customFormat="1" ht="24" customHeight="1" spans="1:7 16365:16372">
      <c r="A212" s="302">
        <v>20802</v>
      </c>
      <c r="B212" s="298" t="s">
        <v>262</v>
      </c>
      <c r="C212" s="303">
        <f>SUM(C213:C217)</f>
        <v>1052</v>
      </c>
      <c r="D212" s="303">
        <f>SUM(D213:D217)</f>
        <v>1424</v>
      </c>
      <c r="E212" s="304">
        <f t="shared" si="3"/>
        <v>73.876404494382</v>
      </c>
      <c r="F212" s="305"/>
      <c r="XEO212" s="178"/>
      <c r="XEP212" s="178"/>
      <c r="XEQ212" s="178"/>
      <c r="XER212" s="178"/>
    </row>
    <row r="213" s="178" customFormat="1" ht="24" customHeight="1" spans="1:7 16365:16372">
      <c r="A213" s="306">
        <v>2080201</v>
      </c>
      <c r="B213" s="298" t="s">
        <v>117</v>
      </c>
      <c r="C213" s="303">
        <v>543</v>
      </c>
      <c r="D213" s="303">
        <v>1031</v>
      </c>
      <c r="E213" s="304">
        <f t="shared" si="3"/>
        <v>52.6673132880698</v>
      </c>
      <c r="F213" s="305"/>
      <c r="G213" s="146"/>
    </row>
    <row r="214" s="146" customFormat="1" ht="24" customHeight="1" spans="1:7 16365:16372">
      <c r="A214" s="306">
        <v>2080202</v>
      </c>
      <c r="B214" s="298" t="s">
        <v>118</v>
      </c>
      <c r="C214" s="303"/>
      <c r="D214" s="303">
        <v>27</v>
      </c>
      <c r="E214" s="304">
        <f t="shared" si="3"/>
        <v>0</v>
      </c>
      <c r="F214" s="305"/>
      <c r="XEK214" s="178"/>
      <c r="XEL214" s="178"/>
      <c r="XEM214" s="178"/>
      <c r="XEN214" s="178"/>
      <c r="XEO214" s="178"/>
      <c r="XEP214" s="178"/>
      <c r="XEQ214" s="178"/>
      <c r="XER214" s="178"/>
    </row>
    <row r="215" s="146" customFormat="1" ht="24" customHeight="1" spans="1:7 16365:16372">
      <c r="A215" s="306">
        <v>2080207</v>
      </c>
      <c r="B215" s="298" t="s">
        <v>263</v>
      </c>
      <c r="C215" s="303">
        <v>40</v>
      </c>
      <c r="D215" s="303">
        <v>40</v>
      </c>
      <c r="E215" s="304">
        <f t="shared" si="3"/>
        <v>100</v>
      </c>
      <c r="F215" s="305"/>
      <c r="XEO215" s="178"/>
      <c r="XEP215" s="178"/>
      <c r="XEQ215" s="178"/>
      <c r="XER215" s="178"/>
    </row>
    <row r="216" s="146" customFormat="1" ht="24" customHeight="1" spans="1:7 16365:16372">
      <c r="A216" s="306">
        <v>2080208</v>
      </c>
      <c r="B216" s="298" t="s">
        <v>264</v>
      </c>
      <c r="C216" s="303"/>
      <c r="D216" s="303"/>
      <c r="E216" s="304"/>
      <c r="F216" s="305"/>
      <c r="XEO216" s="178"/>
      <c r="XEP216" s="178"/>
      <c r="XEQ216" s="178"/>
      <c r="XER216" s="178"/>
    </row>
    <row r="217" s="146" customFormat="1" ht="24" customHeight="1" spans="1:7 16365:16372">
      <c r="A217" s="306">
        <v>2080299</v>
      </c>
      <c r="B217" s="298" t="s">
        <v>265</v>
      </c>
      <c r="C217" s="303">
        <v>469</v>
      </c>
      <c r="D217" s="303">
        <v>326</v>
      </c>
      <c r="E217" s="304">
        <f t="shared" si="3"/>
        <v>143.865030674847</v>
      </c>
      <c r="F217" s="305"/>
      <c r="XEO217" s="178"/>
      <c r="XEP217" s="178"/>
      <c r="XEQ217" s="178"/>
      <c r="XER217" s="178"/>
    </row>
    <row r="218" s="146" customFormat="1" ht="24" customHeight="1" spans="1:7 16365:16372">
      <c r="A218" s="302">
        <v>20805</v>
      </c>
      <c r="B218" s="298" t="s">
        <v>266</v>
      </c>
      <c r="C218" s="303">
        <f>SUM(C219:C224)</f>
        <v>52675</v>
      </c>
      <c r="D218" s="303">
        <f>SUM(D219:D224)</f>
        <v>4565</v>
      </c>
      <c r="E218" s="304">
        <f t="shared" si="3"/>
        <v>1153.8882803943</v>
      </c>
      <c r="F218" s="305"/>
      <c r="XEO218" s="178"/>
      <c r="XEP218" s="178"/>
      <c r="XEQ218" s="178"/>
      <c r="XER218" s="178"/>
    </row>
    <row r="219" s="146" customFormat="1" ht="24" customHeight="1" spans="1:7 16365:16372">
      <c r="A219" s="306">
        <v>2080501</v>
      </c>
      <c r="B219" s="298" t="s">
        <v>267</v>
      </c>
      <c r="C219" s="303">
        <v>4605</v>
      </c>
      <c r="D219" s="303">
        <v>20</v>
      </c>
      <c r="E219" s="304">
        <f t="shared" si="3"/>
        <v>23025</v>
      </c>
      <c r="F219" s="305"/>
      <c r="XEO219" s="178"/>
      <c r="XEP219" s="178"/>
      <c r="XEQ219" s="178"/>
      <c r="XER219" s="178"/>
    </row>
    <row r="220" s="146" customFormat="1" ht="24" customHeight="1" spans="1:7 16365:16372">
      <c r="A220" s="306">
        <v>2080502</v>
      </c>
      <c r="B220" s="298" t="s">
        <v>268</v>
      </c>
      <c r="C220" s="303">
        <v>9721</v>
      </c>
      <c r="D220" s="303"/>
      <c r="E220" s="304"/>
      <c r="F220" s="305"/>
      <c r="XEO220" s="178"/>
      <c r="XEP220" s="178"/>
      <c r="XEQ220" s="178"/>
      <c r="XER220" s="178"/>
    </row>
    <row r="221" s="146" customFormat="1" ht="24" customHeight="1" spans="1:7 16365:16372">
      <c r="A221" s="306">
        <v>2080505</v>
      </c>
      <c r="B221" s="298" t="s">
        <v>269</v>
      </c>
      <c r="C221" s="303">
        <v>23339</v>
      </c>
      <c r="D221" s="303">
        <v>5</v>
      </c>
      <c r="E221" s="304">
        <f t="shared" si="3"/>
        <v>466780</v>
      </c>
      <c r="F221" s="305"/>
      <c r="XEO221" s="178"/>
      <c r="XEP221" s="178"/>
      <c r="XEQ221" s="178"/>
      <c r="XER221" s="178"/>
    </row>
    <row r="222" s="146" customFormat="1" ht="24" customHeight="1" spans="1:7 16365:16372">
      <c r="A222" s="306">
        <v>2080506</v>
      </c>
      <c r="B222" s="298" t="s">
        <v>270</v>
      </c>
      <c r="C222" s="303">
        <v>11670</v>
      </c>
      <c r="D222" s="303">
        <v>2</v>
      </c>
      <c r="E222" s="304">
        <f t="shared" si="3"/>
        <v>583500</v>
      </c>
      <c r="F222" s="305"/>
      <c r="XEO222" s="178"/>
      <c r="XEP222" s="178"/>
      <c r="XEQ222" s="178"/>
      <c r="XER222" s="178"/>
    </row>
    <row r="223" s="146" customFormat="1" ht="24" customHeight="1" spans="1:7 16365:16372">
      <c r="A223" s="306">
        <v>2080507</v>
      </c>
      <c r="B223" s="298" t="s">
        <v>271</v>
      </c>
      <c r="C223" s="303">
        <v>3300</v>
      </c>
      <c r="D223" s="303">
        <v>4500</v>
      </c>
      <c r="E223" s="304">
        <f t="shared" si="3"/>
        <v>73.3333333333333</v>
      </c>
      <c r="F223" s="305"/>
      <c r="XEO223" s="178"/>
      <c r="XEP223" s="178"/>
      <c r="XEQ223" s="178"/>
      <c r="XER223" s="178"/>
    </row>
    <row r="224" s="146" customFormat="1" ht="24" customHeight="1" spans="1:7 16365:16372">
      <c r="A224" s="306">
        <v>2080599</v>
      </c>
      <c r="B224" s="298" t="s">
        <v>272</v>
      </c>
      <c r="C224" s="303">
        <v>40</v>
      </c>
      <c r="D224" s="303">
        <v>38</v>
      </c>
      <c r="E224" s="304">
        <f t="shared" si="3"/>
        <v>105.263157894737</v>
      </c>
      <c r="F224" s="305"/>
      <c r="XEO224" s="178"/>
      <c r="XEP224" s="178"/>
      <c r="XEQ224" s="178"/>
      <c r="XER224" s="178"/>
    </row>
    <row r="225" s="146" customFormat="1" ht="24" customHeight="1" spans="1:6 16365:16372">
      <c r="A225" s="302">
        <v>20807</v>
      </c>
      <c r="B225" s="298" t="s">
        <v>273</v>
      </c>
      <c r="C225" s="303">
        <f>SUM(C226)</f>
        <v>123</v>
      </c>
      <c r="D225" s="303">
        <f>SUM(D226)</f>
        <v>150</v>
      </c>
      <c r="E225" s="304">
        <f t="shared" si="3"/>
        <v>82</v>
      </c>
      <c r="F225" s="305"/>
      <c r="XEO225" s="178"/>
      <c r="XEP225" s="178"/>
      <c r="XEQ225" s="178"/>
      <c r="XER225" s="178"/>
    </row>
    <row r="226" s="146" customFormat="1" ht="24" customHeight="1" spans="1:6 16365:16372">
      <c r="A226" s="306">
        <v>2080799</v>
      </c>
      <c r="B226" s="298" t="s">
        <v>274</v>
      </c>
      <c r="C226" s="303">
        <v>123</v>
      </c>
      <c r="D226" s="303">
        <v>150</v>
      </c>
      <c r="E226" s="304">
        <f t="shared" si="3"/>
        <v>82</v>
      </c>
      <c r="F226" s="305"/>
      <c r="XEK226" s="178"/>
      <c r="XEL226" s="178"/>
      <c r="XEM226" s="178"/>
      <c r="XEN226" s="178"/>
      <c r="XEO226" s="178"/>
      <c r="XEP226" s="178"/>
      <c r="XEQ226" s="178"/>
      <c r="XER226" s="178"/>
    </row>
    <row r="227" s="146" customFormat="1" ht="24" customHeight="1" spans="1:6 16365:16372">
      <c r="A227" s="302">
        <v>20808</v>
      </c>
      <c r="B227" s="298" t="s">
        <v>275</v>
      </c>
      <c r="C227" s="303">
        <f>SUM(C228:C233)</f>
        <v>8527</v>
      </c>
      <c r="D227" s="303">
        <f>SUM(D228:D233)</f>
        <v>8358</v>
      </c>
      <c r="E227" s="304">
        <f t="shared" si="3"/>
        <v>102.022014836085</v>
      </c>
      <c r="F227" s="305"/>
      <c r="XEO227" s="178"/>
      <c r="XEP227" s="178"/>
      <c r="XEQ227" s="178"/>
      <c r="XER227" s="178"/>
    </row>
    <row r="228" s="146" customFormat="1" ht="24" customHeight="1" spans="1:6 16365:16372">
      <c r="A228" s="306">
        <v>2080801</v>
      </c>
      <c r="B228" s="298" t="s">
        <v>276</v>
      </c>
      <c r="C228" s="303">
        <v>259</v>
      </c>
      <c r="D228" s="303">
        <v>240</v>
      </c>
      <c r="E228" s="304">
        <f t="shared" si="3"/>
        <v>107.916666666667</v>
      </c>
      <c r="F228" s="305"/>
      <c r="XEO228" s="178"/>
      <c r="XEP228" s="178"/>
      <c r="XEQ228" s="178"/>
      <c r="XER228" s="178"/>
    </row>
    <row r="229" s="146" customFormat="1" ht="24" customHeight="1" spans="1:6 16365:16372">
      <c r="A229" s="306">
        <v>2080802</v>
      </c>
      <c r="B229" s="298" t="s">
        <v>277</v>
      </c>
      <c r="C229" s="303">
        <v>1281</v>
      </c>
      <c r="D229" s="303">
        <v>1184</v>
      </c>
      <c r="E229" s="304">
        <f t="shared" si="3"/>
        <v>108.192567567568</v>
      </c>
      <c r="F229" s="305"/>
      <c r="XEO229" s="178"/>
      <c r="XEP229" s="178"/>
      <c r="XEQ229" s="178"/>
      <c r="XER229" s="178"/>
    </row>
    <row r="230" s="146" customFormat="1" ht="24" customHeight="1" spans="1:6 16365:16372">
      <c r="A230" s="306">
        <v>2080803</v>
      </c>
      <c r="B230" s="298" t="s">
        <v>278</v>
      </c>
      <c r="C230" s="303">
        <v>412</v>
      </c>
      <c r="D230" s="303">
        <v>481</v>
      </c>
      <c r="E230" s="304">
        <f t="shared" si="3"/>
        <v>85.6548856548857</v>
      </c>
      <c r="F230" s="305"/>
      <c r="XEO230" s="178"/>
      <c r="XEP230" s="178"/>
      <c r="XEQ230" s="178"/>
      <c r="XER230" s="178"/>
    </row>
    <row r="231" s="146" customFormat="1" ht="24" customHeight="1" spans="1:6 16365:16372">
      <c r="A231" s="306">
        <v>2080805</v>
      </c>
      <c r="B231" s="298" t="s">
        <v>279</v>
      </c>
      <c r="C231" s="303">
        <v>2878</v>
      </c>
      <c r="D231" s="303">
        <v>3131</v>
      </c>
      <c r="E231" s="304">
        <f t="shared" si="3"/>
        <v>91.9195145320984</v>
      </c>
      <c r="F231" s="305"/>
      <c r="XEO231" s="178"/>
      <c r="XEP231" s="178"/>
      <c r="XEQ231" s="178"/>
      <c r="XER231" s="178"/>
    </row>
    <row r="232" s="146" customFormat="1" ht="24" customHeight="1" spans="1:6 16365:16372">
      <c r="A232" s="306">
        <v>2080806</v>
      </c>
      <c r="B232" s="298" t="s">
        <v>280</v>
      </c>
      <c r="C232" s="303">
        <v>1958</v>
      </c>
      <c r="D232" s="303">
        <v>1738</v>
      </c>
      <c r="E232" s="304">
        <f t="shared" si="3"/>
        <v>112.658227848101</v>
      </c>
      <c r="F232" s="305"/>
      <c r="XEO232" s="178"/>
      <c r="XEP232" s="178"/>
      <c r="XEQ232" s="178"/>
      <c r="XER232" s="178"/>
    </row>
    <row r="233" s="146" customFormat="1" ht="24" customHeight="1" spans="1:6 16365:16372">
      <c r="A233" s="306">
        <v>2080899</v>
      </c>
      <c r="B233" s="298" t="s">
        <v>281</v>
      </c>
      <c r="C233" s="303">
        <v>1739</v>
      </c>
      <c r="D233" s="303">
        <v>1584</v>
      </c>
      <c r="E233" s="304">
        <f t="shared" si="3"/>
        <v>109.785353535354</v>
      </c>
      <c r="F233" s="305"/>
      <c r="XEK233" s="178"/>
      <c r="XEL233" s="178"/>
      <c r="XEM233" s="178"/>
      <c r="XEN233" s="178"/>
      <c r="XEO233" s="178"/>
      <c r="XEP233" s="178"/>
      <c r="XEQ233" s="178"/>
      <c r="XER233" s="178"/>
    </row>
    <row r="234" s="146" customFormat="1" ht="24" customHeight="1" spans="1:6 16365:16372">
      <c r="A234" s="302">
        <v>20809</v>
      </c>
      <c r="B234" s="298" t="s">
        <v>282</v>
      </c>
      <c r="C234" s="303">
        <f>SUM(C235:C238)</f>
        <v>1175</v>
      </c>
      <c r="D234" s="303">
        <f>SUM(D235:D238)</f>
        <v>1101</v>
      </c>
      <c r="E234" s="304">
        <f t="shared" si="3"/>
        <v>106.721162579473</v>
      </c>
      <c r="F234" s="305"/>
      <c r="XEO234" s="178"/>
      <c r="XEP234" s="178"/>
      <c r="XEQ234" s="178"/>
      <c r="XER234" s="178"/>
    </row>
    <row r="235" s="146" customFormat="1" ht="24" customHeight="1" spans="1:6 16365:16372">
      <c r="A235" s="306">
        <v>2080901</v>
      </c>
      <c r="B235" s="298" t="s">
        <v>283</v>
      </c>
      <c r="C235" s="303">
        <v>1102</v>
      </c>
      <c r="D235" s="303">
        <v>1010</v>
      </c>
      <c r="E235" s="304">
        <f t="shared" si="3"/>
        <v>109.108910891089</v>
      </c>
      <c r="F235" s="305"/>
      <c r="XEO235" s="178"/>
      <c r="XEP235" s="178"/>
      <c r="XEQ235" s="178"/>
      <c r="XER235" s="178"/>
    </row>
    <row r="236" s="146" customFormat="1" ht="24" customHeight="1" spans="1:6 16365:16372">
      <c r="A236" s="306">
        <v>2080902</v>
      </c>
      <c r="B236" s="298" t="s">
        <v>284</v>
      </c>
      <c r="C236" s="303"/>
      <c r="D236" s="303"/>
      <c r="E236" s="304"/>
      <c r="F236" s="305"/>
      <c r="XEO236" s="178"/>
      <c r="XEP236" s="178"/>
      <c r="XEQ236" s="178"/>
      <c r="XER236" s="178"/>
    </row>
    <row r="237" s="146" customFormat="1" ht="24" customHeight="1" spans="1:6 16365:16372">
      <c r="A237" s="306">
        <v>2080905</v>
      </c>
      <c r="B237" s="298" t="s">
        <v>285</v>
      </c>
      <c r="C237" s="303">
        <v>64</v>
      </c>
      <c r="D237" s="303">
        <v>74</v>
      </c>
      <c r="E237" s="304">
        <f t="shared" si="3"/>
        <v>86.4864864864865</v>
      </c>
      <c r="F237" s="305"/>
      <c r="XEK237" s="178"/>
      <c r="XEL237" s="178"/>
      <c r="XEM237" s="178"/>
      <c r="XEN237" s="178"/>
      <c r="XEO237" s="178"/>
      <c r="XEP237" s="178"/>
      <c r="XEQ237" s="178"/>
      <c r="XER237" s="178"/>
    </row>
    <row r="238" s="146" customFormat="1" ht="24" customHeight="1" spans="1:6 16365:16372">
      <c r="A238" s="306">
        <v>2080999</v>
      </c>
      <c r="B238" s="298" t="s">
        <v>286</v>
      </c>
      <c r="C238" s="303">
        <v>9</v>
      </c>
      <c r="D238" s="303">
        <v>17</v>
      </c>
      <c r="E238" s="304">
        <f t="shared" si="3"/>
        <v>52.9411764705882</v>
      </c>
      <c r="F238" s="305"/>
      <c r="XEO238" s="178"/>
      <c r="XEP238" s="178"/>
      <c r="XEQ238" s="178"/>
      <c r="XER238" s="178"/>
    </row>
    <row r="239" s="146" customFormat="1" ht="24" customHeight="1" spans="1:6 16365:16372">
      <c r="A239" s="302">
        <v>20810</v>
      </c>
      <c r="B239" s="298" t="s">
        <v>287</v>
      </c>
      <c r="C239" s="303">
        <f>SUM(C240:C244)</f>
        <v>1652</v>
      </c>
      <c r="D239" s="303">
        <f>SUM(D240:D244)</f>
        <v>2663</v>
      </c>
      <c r="E239" s="304">
        <f t="shared" si="3"/>
        <v>62.0352985354863</v>
      </c>
      <c r="F239" s="305"/>
      <c r="XEK239" s="178"/>
      <c r="XEL239" s="178"/>
      <c r="XEM239" s="178"/>
      <c r="XEN239" s="178"/>
      <c r="XEO239" s="178"/>
      <c r="XEP239" s="178"/>
      <c r="XEQ239" s="178"/>
      <c r="XER239" s="178"/>
    </row>
    <row r="240" s="146" customFormat="1" ht="24" customHeight="1" spans="1:6 16365:16372">
      <c r="A240" s="306">
        <v>2081001</v>
      </c>
      <c r="B240" s="298" t="s">
        <v>288</v>
      </c>
      <c r="C240" s="303">
        <v>603</v>
      </c>
      <c r="D240" s="303">
        <v>615</v>
      </c>
      <c r="E240" s="304">
        <f t="shared" si="3"/>
        <v>98.0487804878049</v>
      </c>
      <c r="F240" s="305"/>
      <c r="XEO240" s="178"/>
      <c r="XEP240" s="178"/>
      <c r="XEQ240" s="178"/>
      <c r="XER240" s="178"/>
    </row>
    <row r="241" s="146" customFormat="1" ht="24" customHeight="1" spans="1:6 16365:16372">
      <c r="A241" s="306">
        <v>2081004</v>
      </c>
      <c r="B241" s="298" t="s">
        <v>289</v>
      </c>
      <c r="C241" s="303">
        <v>781</v>
      </c>
      <c r="D241" s="303">
        <v>595</v>
      </c>
      <c r="E241" s="304">
        <f t="shared" si="3"/>
        <v>131.260504201681</v>
      </c>
      <c r="F241" s="305"/>
      <c r="XEO241" s="178"/>
      <c r="XEP241" s="178"/>
      <c r="XEQ241" s="178"/>
      <c r="XER241" s="178"/>
    </row>
    <row r="242" s="146" customFormat="1" ht="24" customHeight="1" spans="1:6 16365:16372">
      <c r="A242" s="306">
        <v>2081005</v>
      </c>
      <c r="B242" s="298" t="s">
        <v>290</v>
      </c>
      <c r="C242" s="303">
        <v>243</v>
      </c>
      <c r="D242" s="303">
        <v>260</v>
      </c>
      <c r="E242" s="304">
        <f t="shared" si="3"/>
        <v>93.4615384615385</v>
      </c>
      <c r="F242" s="305"/>
      <c r="XEO242" s="178"/>
      <c r="XEP242" s="178"/>
      <c r="XEQ242" s="178"/>
      <c r="XER242" s="178"/>
    </row>
    <row r="243" s="146" customFormat="1" ht="24" customHeight="1" spans="1:6 16365:16372">
      <c r="A243" s="306">
        <v>2081006</v>
      </c>
      <c r="B243" s="298" t="s">
        <v>291</v>
      </c>
      <c r="C243" s="303">
        <v>10</v>
      </c>
      <c r="D243" s="303">
        <v>1107</v>
      </c>
      <c r="E243" s="304">
        <f t="shared" si="3"/>
        <v>0.903342366757001</v>
      </c>
      <c r="F243" s="305"/>
      <c r="XEO243" s="178"/>
      <c r="XEP243" s="178"/>
      <c r="XEQ243" s="178"/>
      <c r="XER243" s="178"/>
    </row>
    <row r="244" s="146" customFormat="1" ht="24" customHeight="1" spans="1:6 16365:16372">
      <c r="A244" s="306">
        <v>2081099</v>
      </c>
      <c r="B244" s="298" t="s">
        <v>292</v>
      </c>
      <c r="C244" s="303">
        <v>15</v>
      </c>
      <c r="D244" s="303">
        <v>86</v>
      </c>
      <c r="E244" s="304">
        <f t="shared" si="3"/>
        <v>17.4418604651163</v>
      </c>
      <c r="F244" s="305"/>
      <c r="XEO244" s="178"/>
      <c r="XEP244" s="178"/>
      <c r="XEQ244" s="178"/>
      <c r="XER244" s="178"/>
    </row>
    <row r="245" s="146" customFormat="1" ht="24" customHeight="1" spans="1:6 16365:16372">
      <c r="A245" s="302">
        <v>20811</v>
      </c>
      <c r="B245" s="298" t="s">
        <v>293</v>
      </c>
      <c r="C245" s="303">
        <f>SUM(C246:C251)</f>
        <v>4153</v>
      </c>
      <c r="D245" s="303">
        <f>SUM(D246:D251)</f>
        <v>4797</v>
      </c>
      <c r="E245" s="304">
        <f t="shared" si="3"/>
        <v>86.5749426725037</v>
      </c>
      <c r="F245" s="305"/>
      <c r="XEO245" s="178"/>
      <c r="XEP245" s="178"/>
      <c r="XEQ245" s="178"/>
      <c r="XER245" s="178"/>
    </row>
    <row r="246" s="146" customFormat="1" ht="24" customHeight="1" spans="1:6 16365:16372">
      <c r="A246" s="306">
        <v>2081101</v>
      </c>
      <c r="B246" s="298" t="s">
        <v>117</v>
      </c>
      <c r="C246" s="303">
        <v>160</v>
      </c>
      <c r="D246" s="303">
        <v>203</v>
      </c>
      <c r="E246" s="304">
        <f t="shared" si="3"/>
        <v>78.8177339901478</v>
      </c>
      <c r="F246" s="305"/>
      <c r="XEO246" s="178"/>
      <c r="XEP246" s="178"/>
      <c r="XEQ246" s="178"/>
      <c r="XER246" s="178"/>
    </row>
    <row r="247" s="146" customFormat="1" ht="24" customHeight="1" spans="1:6 16365:16372">
      <c r="A247" s="306">
        <v>2081102</v>
      </c>
      <c r="B247" s="298" t="s">
        <v>118</v>
      </c>
      <c r="C247" s="303">
        <v>116</v>
      </c>
      <c r="D247" s="303">
        <v>125</v>
      </c>
      <c r="E247" s="304">
        <f t="shared" si="3"/>
        <v>92.8</v>
      </c>
      <c r="F247" s="305"/>
      <c r="XEK247" s="178"/>
      <c r="XEL247" s="178"/>
      <c r="XEM247" s="178"/>
      <c r="XEN247" s="178"/>
      <c r="XEO247" s="178"/>
      <c r="XEP247" s="178"/>
      <c r="XEQ247" s="178"/>
      <c r="XER247" s="178"/>
    </row>
    <row r="248" s="146" customFormat="1" ht="24" customHeight="1" spans="1:6 16365:16372">
      <c r="A248" s="306">
        <v>2081104</v>
      </c>
      <c r="B248" s="298" t="s">
        <v>294</v>
      </c>
      <c r="C248" s="303">
        <v>382</v>
      </c>
      <c r="D248" s="303">
        <v>553</v>
      </c>
      <c r="E248" s="304">
        <f t="shared" si="3"/>
        <v>69.0777576853526</v>
      </c>
      <c r="F248" s="305"/>
      <c r="XEO248" s="178"/>
      <c r="XEP248" s="178"/>
      <c r="XEQ248" s="178"/>
      <c r="XER248" s="178"/>
    </row>
    <row r="249" s="146" customFormat="1" ht="24" customHeight="1" spans="1:6 16365:16372">
      <c r="A249" s="306">
        <v>2081105</v>
      </c>
      <c r="B249" s="298" t="s">
        <v>295</v>
      </c>
      <c r="C249" s="303">
        <v>60</v>
      </c>
      <c r="D249" s="303">
        <v>59</v>
      </c>
      <c r="E249" s="304">
        <f t="shared" si="3"/>
        <v>101.694915254237</v>
      </c>
      <c r="F249" s="305"/>
      <c r="XEO249" s="178"/>
      <c r="XEP249" s="178"/>
      <c r="XEQ249" s="178"/>
      <c r="XER249" s="178"/>
    </row>
    <row r="250" s="146" customFormat="1" ht="24" customHeight="1" spans="1:6 16365:16372">
      <c r="A250" s="306">
        <v>2081107</v>
      </c>
      <c r="B250" s="298" t="s">
        <v>296</v>
      </c>
      <c r="C250" s="303">
        <v>2733</v>
      </c>
      <c r="D250" s="303">
        <v>3338</v>
      </c>
      <c r="E250" s="304">
        <f t="shared" si="3"/>
        <v>81.875374475734</v>
      </c>
      <c r="F250" s="305"/>
      <c r="XEK250" s="178"/>
      <c r="XEL250" s="178"/>
      <c r="XEM250" s="178"/>
      <c r="XEN250" s="178"/>
      <c r="XEO250" s="178"/>
      <c r="XEP250" s="178"/>
      <c r="XEQ250" s="178"/>
      <c r="XER250" s="178"/>
    </row>
    <row r="251" s="146" customFormat="1" ht="24" customHeight="1" spans="1:6 16365:16372">
      <c r="A251" s="306">
        <v>2081199</v>
      </c>
      <c r="B251" s="298" t="s">
        <v>297</v>
      </c>
      <c r="C251" s="303">
        <v>702</v>
      </c>
      <c r="D251" s="303">
        <v>519</v>
      </c>
      <c r="E251" s="304">
        <f t="shared" si="3"/>
        <v>135.260115606936</v>
      </c>
      <c r="F251" s="305"/>
      <c r="XEK251" s="178"/>
      <c r="XEL251" s="178"/>
      <c r="XEM251" s="178"/>
      <c r="XEN251" s="178"/>
      <c r="XEO251" s="178"/>
      <c r="XEP251" s="178"/>
      <c r="XEQ251" s="178"/>
      <c r="XER251" s="178"/>
    </row>
    <row r="252" s="146" customFormat="1" ht="24" customHeight="1" spans="1:6 16365:16372">
      <c r="A252" s="302">
        <v>20816</v>
      </c>
      <c r="B252" s="298" t="s">
        <v>298</v>
      </c>
      <c r="C252" s="303">
        <f>SUM(C253:C254)</f>
        <v>187</v>
      </c>
      <c r="D252" s="303">
        <f>SUM(D253:D254)</f>
        <v>218</v>
      </c>
      <c r="E252" s="304">
        <f t="shared" si="3"/>
        <v>85.7798165137615</v>
      </c>
      <c r="F252" s="305"/>
      <c r="XEK252" s="178"/>
      <c r="XEL252" s="178"/>
      <c r="XEM252" s="178"/>
      <c r="XEN252" s="178"/>
      <c r="XEO252" s="178"/>
      <c r="XEP252" s="178"/>
      <c r="XEQ252" s="178"/>
      <c r="XER252" s="178"/>
    </row>
    <row r="253" s="146" customFormat="1" ht="24" customHeight="1" spans="1:6 16365:16372">
      <c r="A253" s="306">
        <v>2081601</v>
      </c>
      <c r="B253" s="298" t="s">
        <v>117</v>
      </c>
      <c r="C253" s="303">
        <v>67</v>
      </c>
      <c r="D253" s="303">
        <v>93</v>
      </c>
      <c r="E253" s="304">
        <f t="shared" si="3"/>
        <v>72.0430107526882</v>
      </c>
      <c r="F253" s="305"/>
      <c r="XEO253" s="178"/>
      <c r="XEP253" s="178"/>
      <c r="XEQ253" s="178"/>
      <c r="XER253" s="178"/>
    </row>
    <row r="254" s="146" customFormat="1" ht="24" customHeight="1" spans="1:6 16365:16372">
      <c r="A254" s="306">
        <v>2081699</v>
      </c>
      <c r="B254" s="298" t="s">
        <v>299</v>
      </c>
      <c r="C254" s="303">
        <v>120</v>
      </c>
      <c r="D254" s="303">
        <v>125</v>
      </c>
      <c r="E254" s="304">
        <f t="shared" si="3"/>
        <v>96</v>
      </c>
      <c r="F254" s="305"/>
      <c r="XEO254" s="178"/>
      <c r="XEP254" s="178"/>
      <c r="XEQ254" s="178"/>
      <c r="XER254" s="178"/>
    </row>
    <row r="255" s="146" customFormat="1" ht="24" customHeight="1" spans="1:6 16365:16372">
      <c r="A255" s="302">
        <v>20819</v>
      </c>
      <c r="B255" s="298" t="s">
        <v>300</v>
      </c>
      <c r="C255" s="303">
        <f>SUM(C256:C257)</f>
        <v>8481</v>
      </c>
      <c r="D255" s="303">
        <f>SUM(D256:D257)</f>
        <v>9210</v>
      </c>
      <c r="E255" s="304">
        <f t="shared" si="3"/>
        <v>92.0846905537459</v>
      </c>
      <c r="F255" s="305"/>
      <c r="XEO255" s="178"/>
      <c r="XEP255" s="178"/>
      <c r="XEQ255" s="178"/>
      <c r="XER255" s="178"/>
    </row>
    <row r="256" s="146" customFormat="1" ht="24" customHeight="1" spans="1:6 16365:16372">
      <c r="A256" s="306">
        <v>2081901</v>
      </c>
      <c r="B256" s="298" t="s">
        <v>301</v>
      </c>
      <c r="C256" s="303">
        <v>380</v>
      </c>
      <c r="D256" s="303">
        <v>727</v>
      </c>
      <c r="E256" s="304">
        <f t="shared" si="3"/>
        <v>52.2696011004127</v>
      </c>
      <c r="F256" s="305"/>
      <c r="XEO256" s="178"/>
      <c r="XEP256" s="178"/>
      <c r="XEQ256" s="178"/>
      <c r="XER256" s="178"/>
    </row>
    <row r="257" s="146" customFormat="1" ht="24" customHeight="1" spans="1:6 16365:16372">
      <c r="A257" s="306">
        <v>2081902</v>
      </c>
      <c r="B257" s="298" t="s">
        <v>302</v>
      </c>
      <c r="C257" s="303">
        <v>8101</v>
      </c>
      <c r="D257" s="303">
        <v>8483</v>
      </c>
      <c r="E257" s="304">
        <f t="shared" si="3"/>
        <v>95.4968761051515</v>
      </c>
      <c r="F257" s="305"/>
      <c r="XEK257" s="178"/>
      <c r="XEL257" s="178"/>
      <c r="XEM257" s="178"/>
      <c r="XEN257" s="178"/>
      <c r="XEO257" s="178"/>
      <c r="XEP257" s="178"/>
      <c r="XEQ257" s="178"/>
      <c r="XER257" s="178"/>
    </row>
    <row r="258" s="146" customFormat="1" ht="24" customHeight="1" spans="1:6 16365:16372">
      <c r="A258" s="302">
        <v>20820</v>
      </c>
      <c r="B258" s="298" t="s">
        <v>303</v>
      </c>
      <c r="C258" s="303">
        <f>SUM(C259:C260)</f>
        <v>930</v>
      </c>
      <c r="D258" s="303">
        <f>SUM(D259:D260)</f>
        <v>840</v>
      </c>
      <c r="E258" s="304">
        <f t="shared" si="3"/>
        <v>110.714285714286</v>
      </c>
      <c r="F258" s="305"/>
      <c r="XEO258" s="178"/>
      <c r="XEP258" s="178"/>
      <c r="XEQ258" s="178"/>
      <c r="XER258" s="178"/>
    </row>
    <row r="259" s="146" customFormat="1" ht="24" customHeight="1" spans="1:6 16365:16372">
      <c r="A259" s="306">
        <v>2082001</v>
      </c>
      <c r="B259" s="298" t="s">
        <v>304</v>
      </c>
      <c r="C259" s="303">
        <v>770</v>
      </c>
      <c r="D259" s="303">
        <v>770</v>
      </c>
      <c r="E259" s="304">
        <f t="shared" si="3"/>
        <v>100</v>
      </c>
      <c r="F259" s="305"/>
      <c r="XEO259" s="178"/>
      <c r="XEP259" s="178"/>
      <c r="XEQ259" s="178"/>
      <c r="XER259" s="178"/>
    </row>
    <row r="260" s="146" customFormat="1" ht="24" customHeight="1" spans="1:6 16365:16372">
      <c r="A260" s="306">
        <v>2082002</v>
      </c>
      <c r="B260" s="298" t="s">
        <v>305</v>
      </c>
      <c r="C260" s="303">
        <v>160</v>
      </c>
      <c r="D260" s="303">
        <v>70</v>
      </c>
      <c r="E260" s="304">
        <f t="shared" si="3"/>
        <v>228.571428571429</v>
      </c>
      <c r="F260" s="305"/>
      <c r="XEO260" s="178"/>
      <c r="XEP260" s="178"/>
      <c r="XEQ260" s="178"/>
      <c r="XER260" s="178"/>
    </row>
    <row r="261" s="146" customFormat="1" ht="24" customHeight="1" spans="1:6 16365:16372">
      <c r="A261" s="302">
        <v>20821</v>
      </c>
      <c r="B261" s="298" t="s">
        <v>306</v>
      </c>
      <c r="C261" s="303">
        <f>SUM(C262:C263)</f>
        <v>3193</v>
      </c>
      <c r="D261" s="303">
        <f>SUM(D262:D263)</f>
        <v>2816</v>
      </c>
      <c r="E261" s="304">
        <f t="shared" si="3"/>
        <v>113.387784090909</v>
      </c>
      <c r="F261" s="305"/>
      <c r="XEO261" s="178"/>
      <c r="XEP261" s="178"/>
      <c r="XEQ261" s="178"/>
      <c r="XER261" s="178"/>
    </row>
    <row r="262" s="146" customFormat="1" ht="24" customHeight="1" spans="1:6 16365:16372">
      <c r="A262" s="306">
        <v>2082101</v>
      </c>
      <c r="B262" s="298" t="s">
        <v>307</v>
      </c>
      <c r="C262" s="303">
        <v>157</v>
      </c>
      <c r="D262" s="303">
        <v>127</v>
      </c>
      <c r="E262" s="304">
        <f t="shared" ref="E262:E325" si="4">C262/D262*100</f>
        <v>123.622047244094</v>
      </c>
      <c r="F262" s="305"/>
      <c r="XEO262" s="178"/>
      <c r="XEP262" s="178"/>
      <c r="XEQ262" s="178"/>
      <c r="XER262" s="178"/>
    </row>
    <row r="263" s="146" customFormat="1" ht="24" customHeight="1" spans="1:6 16365:16372">
      <c r="A263" s="306">
        <v>2082102</v>
      </c>
      <c r="B263" s="298" t="s">
        <v>308</v>
      </c>
      <c r="C263" s="303">
        <v>3036</v>
      </c>
      <c r="D263" s="303">
        <v>2689</v>
      </c>
      <c r="E263" s="304">
        <f t="shared" si="4"/>
        <v>112.904425436965</v>
      </c>
      <c r="F263" s="305"/>
      <c r="XEK263" s="178"/>
      <c r="XEL263" s="178"/>
      <c r="XEM263" s="178"/>
      <c r="XEN263" s="178"/>
      <c r="XEO263" s="178"/>
      <c r="XEP263" s="178"/>
      <c r="XEQ263" s="178"/>
      <c r="XER263" s="178"/>
    </row>
    <row r="264" s="146" customFormat="1" ht="24" customHeight="1" spans="1:6 16365:16372">
      <c r="A264" s="302">
        <v>20825</v>
      </c>
      <c r="B264" s="298" t="s">
        <v>309</v>
      </c>
      <c r="C264" s="303">
        <f>SUM(C265)</f>
        <v>90</v>
      </c>
      <c r="D264" s="303">
        <f>SUM(D265)</f>
        <v>93</v>
      </c>
      <c r="E264" s="304">
        <f t="shared" si="4"/>
        <v>96.7741935483871</v>
      </c>
      <c r="F264" s="305"/>
      <c r="XEO264" s="178"/>
      <c r="XEP264" s="178"/>
      <c r="XEQ264" s="178"/>
      <c r="XER264" s="178"/>
    </row>
    <row r="265" s="146" customFormat="1" ht="24" customHeight="1" spans="1:6 16365:16372">
      <c r="A265" s="306">
        <v>2082502</v>
      </c>
      <c r="B265" s="298" t="s">
        <v>310</v>
      </c>
      <c r="C265" s="303">
        <v>90</v>
      </c>
      <c r="D265" s="303">
        <v>93</v>
      </c>
      <c r="E265" s="304">
        <f t="shared" si="4"/>
        <v>96.7741935483871</v>
      </c>
      <c r="F265" s="305"/>
      <c r="XEO265" s="178"/>
      <c r="XEP265" s="178"/>
      <c r="XEQ265" s="178"/>
      <c r="XER265" s="178"/>
    </row>
    <row r="266" s="146" customFormat="1" ht="24" customHeight="1" spans="1:6 16365:16372">
      <c r="A266" s="302">
        <v>20826</v>
      </c>
      <c r="B266" s="298" t="s">
        <v>311</v>
      </c>
      <c r="C266" s="303">
        <f>SUM(C267:C269)</f>
        <v>58133</v>
      </c>
      <c r="D266" s="303">
        <f>SUM(D267:D269)</f>
        <v>51005</v>
      </c>
      <c r="E266" s="304">
        <f t="shared" si="4"/>
        <v>113.975100480345</v>
      </c>
      <c r="F266" s="305"/>
      <c r="XEK266" s="178"/>
      <c r="XEL266" s="178"/>
      <c r="XEM266" s="178"/>
      <c r="XEN266" s="178"/>
      <c r="XEO266" s="178"/>
      <c r="XEP266" s="178"/>
      <c r="XEQ266" s="178"/>
      <c r="XER266" s="178"/>
    </row>
    <row r="267" s="146" customFormat="1" ht="24" customHeight="1" spans="1:6 16365:16372">
      <c r="A267" s="306">
        <v>2082601</v>
      </c>
      <c r="B267" s="298" t="s">
        <v>312</v>
      </c>
      <c r="C267" s="303">
        <v>300</v>
      </c>
      <c r="D267" s="303">
        <v>200</v>
      </c>
      <c r="E267" s="304">
        <f t="shared" si="4"/>
        <v>150</v>
      </c>
      <c r="F267" s="305"/>
      <c r="XEK267" s="178"/>
      <c r="XEL267" s="178"/>
      <c r="XEM267" s="178"/>
      <c r="XEN267" s="178"/>
      <c r="XEO267" s="178"/>
      <c r="XEP267" s="178"/>
      <c r="XEQ267" s="178"/>
      <c r="XER267" s="178"/>
    </row>
    <row r="268" s="146" customFormat="1" ht="24" customHeight="1" spans="1:6 16365:16372">
      <c r="A268" s="306">
        <v>2082602</v>
      </c>
      <c r="B268" s="298" t="s">
        <v>313</v>
      </c>
      <c r="C268" s="303">
        <v>57833</v>
      </c>
      <c r="D268" s="303">
        <v>50305</v>
      </c>
      <c r="E268" s="304">
        <f t="shared" si="4"/>
        <v>114.964715237054</v>
      </c>
      <c r="F268" s="305"/>
      <c r="XEO268" s="178"/>
      <c r="XEP268" s="178"/>
      <c r="XEQ268" s="178"/>
      <c r="XER268" s="178"/>
    </row>
    <row r="269" s="146" customFormat="1" ht="24" customHeight="1" spans="1:6 16365:16372">
      <c r="A269" s="306">
        <v>2082699</v>
      </c>
      <c r="B269" s="298" t="s">
        <v>314</v>
      </c>
      <c r="C269" s="303"/>
      <c r="D269" s="303">
        <v>500</v>
      </c>
      <c r="E269" s="304">
        <f t="shared" si="4"/>
        <v>0</v>
      </c>
      <c r="F269" s="305"/>
      <c r="XEO269" s="178"/>
      <c r="XEP269" s="178"/>
      <c r="XEQ269" s="178"/>
      <c r="XER269" s="178"/>
    </row>
    <row r="270" s="146" customFormat="1" ht="24" customHeight="1" spans="1:6 16365:16372">
      <c r="A270" s="302">
        <v>20828</v>
      </c>
      <c r="B270" s="298" t="s">
        <v>315</v>
      </c>
      <c r="C270" s="303">
        <f>SUM(C271:C274)</f>
        <v>467</v>
      </c>
      <c r="D270" s="303">
        <f>SUM(D271:D274)</f>
        <v>603</v>
      </c>
      <c r="E270" s="304">
        <f t="shared" si="4"/>
        <v>77.4461028192372</v>
      </c>
      <c r="F270" s="305"/>
      <c r="XEK270" s="178"/>
      <c r="XEL270" s="178"/>
      <c r="XEM270" s="178"/>
      <c r="XEN270" s="178"/>
      <c r="XEO270" s="178"/>
      <c r="XEP270" s="178"/>
      <c r="XEQ270" s="178"/>
      <c r="XER270" s="178"/>
    </row>
    <row r="271" s="146" customFormat="1" ht="24" customHeight="1" spans="1:6 16365:16372">
      <c r="A271" s="306">
        <v>2082801</v>
      </c>
      <c r="B271" s="298" t="s">
        <v>117</v>
      </c>
      <c r="C271" s="303">
        <v>161</v>
      </c>
      <c r="D271" s="303">
        <v>280</v>
      </c>
      <c r="E271" s="304">
        <f t="shared" si="4"/>
        <v>57.5</v>
      </c>
      <c r="F271" s="305"/>
      <c r="XEO271" s="178"/>
      <c r="XEP271" s="178"/>
      <c r="XEQ271" s="178"/>
      <c r="XER271" s="178"/>
    </row>
    <row r="272" s="146" customFormat="1" ht="24" customHeight="1" spans="1:6 16365:16372">
      <c r="A272" s="306">
        <v>2082804</v>
      </c>
      <c r="B272" s="298" t="s">
        <v>316</v>
      </c>
      <c r="C272" s="303">
        <v>128</v>
      </c>
      <c r="D272" s="303">
        <v>210</v>
      </c>
      <c r="E272" s="304">
        <f t="shared" si="4"/>
        <v>60.952380952381</v>
      </c>
      <c r="F272" s="305"/>
      <c r="XEO272" s="178"/>
      <c r="XEP272" s="178"/>
      <c r="XEQ272" s="178"/>
      <c r="XER272" s="178"/>
    </row>
    <row r="273" s="146" customFormat="1" ht="24" customHeight="1" spans="1:7 16365:16372">
      <c r="A273" s="306">
        <v>2082850</v>
      </c>
      <c r="B273" s="298" t="s">
        <v>122</v>
      </c>
      <c r="C273" s="303">
        <v>67</v>
      </c>
      <c r="D273" s="303"/>
      <c r="E273" s="304"/>
      <c r="F273" s="305"/>
      <c r="XEO273" s="178"/>
      <c r="XEP273" s="178"/>
      <c r="XEQ273" s="178"/>
      <c r="XER273" s="178"/>
    </row>
    <row r="274" s="146" customFormat="1" ht="24" customHeight="1" spans="1:7 16365:16372">
      <c r="A274" s="306">
        <v>2082899</v>
      </c>
      <c r="B274" s="298" t="s">
        <v>317</v>
      </c>
      <c r="C274" s="303">
        <v>111</v>
      </c>
      <c r="D274" s="303">
        <v>113</v>
      </c>
      <c r="E274" s="304">
        <f t="shared" si="4"/>
        <v>98.2300884955752</v>
      </c>
      <c r="F274" s="305"/>
      <c r="XEK274" s="178"/>
      <c r="XEL274" s="178"/>
      <c r="XEM274" s="178"/>
      <c r="XEN274" s="178"/>
      <c r="XEO274" s="178"/>
      <c r="XEP274" s="178"/>
      <c r="XEQ274" s="178"/>
      <c r="XER274" s="178"/>
    </row>
    <row r="275" s="146" customFormat="1" ht="24" customHeight="1" spans="1:7 16365:16372">
      <c r="A275" s="302">
        <v>20899</v>
      </c>
      <c r="B275" s="298" t="s">
        <v>318</v>
      </c>
      <c r="C275" s="303">
        <f>SUM(C276)</f>
        <v>7</v>
      </c>
      <c r="D275" s="303">
        <f>SUM(D276)</f>
        <v>3913</v>
      </c>
      <c r="E275" s="304">
        <f t="shared" si="4"/>
        <v>0.178890876565295</v>
      </c>
      <c r="F275" s="305"/>
      <c r="XEK275" s="178"/>
      <c r="XEL275" s="178"/>
      <c r="XEM275" s="178"/>
      <c r="XEN275" s="178"/>
      <c r="XEO275" s="178"/>
      <c r="XEP275" s="178"/>
      <c r="XEQ275" s="178"/>
      <c r="XER275" s="178"/>
    </row>
    <row r="276" s="146" customFormat="1" ht="24" customHeight="1" spans="1:7 16365:16372">
      <c r="A276" s="306">
        <v>2089999</v>
      </c>
      <c r="B276" s="298" t="s">
        <v>319</v>
      </c>
      <c r="C276" s="303">
        <v>7</v>
      </c>
      <c r="D276" s="303">
        <v>3913</v>
      </c>
      <c r="E276" s="304">
        <f t="shared" si="4"/>
        <v>0.178890876565295</v>
      </c>
      <c r="F276" s="305"/>
      <c r="XEO276" s="178"/>
      <c r="XEP276" s="178"/>
      <c r="XEQ276" s="178"/>
      <c r="XER276" s="178"/>
    </row>
    <row r="277" s="146" customFormat="1" ht="24" customHeight="1" spans="1:7 16365:16372">
      <c r="A277" s="297">
        <v>210</v>
      </c>
      <c r="B277" s="298" t="s">
        <v>320</v>
      </c>
      <c r="C277" s="299">
        <f>C278+C282+C287+C291+C299+C303+C308+C310+C312+C315+C317+C321+C319</f>
        <v>70325</v>
      </c>
      <c r="D277" s="299">
        <f>D278+D282+D287+D291+D299+D303+D308+D310+D312+D315+D317+D321+D319</f>
        <v>106094</v>
      </c>
      <c r="E277" s="300">
        <f t="shared" si="4"/>
        <v>66.2855580899957</v>
      </c>
      <c r="F277" s="301"/>
      <c r="XEK277" s="178"/>
      <c r="XEL277" s="178"/>
      <c r="XEM277" s="178"/>
      <c r="XEN277" s="178"/>
      <c r="XEO277" s="178"/>
      <c r="XEP277" s="178"/>
      <c r="XEQ277" s="178"/>
      <c r="XER277" s="178"/>
    </row>
    <row r="278" s="146" customFormat="1" ht="24" customHeight="1" spans="1:7 16365:16372">
      <c r="A278" s="302">
        <v>21001</v>
      </c>
      <c r="B278" s="298" t="s">
        <v>321</v>
      </c>
      <c r="C278" s="303">
        <f>SUM(C279:C281)</f>
        <v>851</v>
      </c>
      <c r="D278" s="303">
        <f>SUM(D279:D281)</f>
        <v>4360</v>
      </c>
      <c r="E278" s="304">
        <f t="shared" si="4"/>
        <v>19.5183486238532</v>
      </c>
      <c r="F278" s="305"/>
      <c r="XEO278" s="178"/>
      <c r="XEP278" s="178"/>
      <c r="XEQ278" s="178"/>
      <c r="XER278" s="178"/>
    </row>
    <row r="279" s="146" customFormat="1" ht="24" customHeight="1" spans="1:7 16365:16372">
      <c r="A279" s="306">
        <v>2100101</v>
      </c>
      <c r="B279" s="298" t="s">
        <v>117</v>
      </c>
      <c r="C279" s="303">
        <v>528</v>
      </c>
      <c r="D279" s="303">
        <v>807</v>
      </c>
      <c r="E279" s="304">
        <f t="shared" si="4"/>
        <v>65.4275092936803</v>
      </c>
      <c r="F279" s="305"/>
      <c r="XEK279" s="178"/>
      <c r="XEL279" s="178"/>
      <c r="XEM279" s="178"/>
      <c r="XEN279" s="178"/>
      <c r="XEO279" s="178"/>
      <c r="XEP279" s="178"/>
      <c r="XEQ279" s="178"/>
      <c r="XER279" s="178"/>
    </row>
    <row r="280" s="146" customFormat="1" ht="24" customHeight="1" spans="1:7 16365:16372">
      <c r="A280" s="306">
        <v>2100102</v>
      </c>
      <c r="B280" s="298" t="s">
        <v>118</v>
      </c>
      <c r="C280" s="303"/>
      <c r="D280" s="303">
        <v>3000</v>
      </c>
      <c r="E280" s="304">
        <f t="shared" si="4"/>
        <v>0</v>
      </c>
      <c r="F280" s="305"/>
      <c r="XEO280" s="178"/>
      <c r="XEP280" s="178"/>
      <c r="XEQ280" s="178"/>
      <c r="XER280" s="178"/>
    </row>
    <row r="281" s="146" customFormat="1" ht="24" customHeight="1" spans="1:7 16365:16372">
      <c r="A281" s="306">
        <v>2100199</v>
      </c>
      <c r="B281" s="298" t="s">
        <v>322</v>
      </c>
      <c r="C281" s="303">
        <v>323</v>
      </c>
      <c r="D281" s="303">
        <v>553</v>
      </c>
      <c r="E281" s="304">
        <f t="shared" si="4"/>
        <v>58.4086799276673</v>
      </c>
      <c r="F281" s="305"/>
      <c r="XEO281" s="178"/>
      <c r="XEP281" s="178"/>
      <c r="XEQ281" s="178"/>
      <c r="XER281" s="178"/>
    </row>
    <row r="282" s="146" customFormat="1" ht="24" customHeight="1" spans="1:7 16365:16372">
      <c r="A282" s="302">
        <v>21002</v>
      </c>
      <c r="B282" s="298" t="s">
        <v>323</v>
      </c>
      <c r="C282" s="303">
        <f>SUM(C283:C286)</f>
        <v>11784</v>
      </c>
      <c r="D282" s="303">
        <f>SUM(D283:D286)</f>
        <v>12988</v>
      </c>
      <c r="E282" s="304">
        <f t="shared" si="4"/>
        <v>90.7299045272559</v>
      </c>
      <c r="F282" s="305"/>
      <c r="XEK282" s="178"/>
      <c r="XEL282" s="178"/>
      <c r="XEM282" s="178"/>
      <c r="XEN282" s="178"/>
      <c r="XEO282" s="178"/>
      <c r="XEP282" s="178"/>
      <c r="XEQ282" s="178"/>
      <c r="XER282" s="178"/>
    </row>
    <row r="283" s="146" customFormat="1" ht="24" customHeight="1" spans="1:7 16365:16372">
      <c r="A283" s="306">
        <v>2100201</v>
      </c>
      <c r="B283" s="298" t="s">
        <v>324</v>
      </c>
      <c r="C283" s="303">
        <v>6225</v>
      </c>
      <c r="D283" s="303">
        <v>5382</v>
      </c>
      <c r="E283" s="304">
        <f t="shared" si="4"/>
        <v>115.663322185061</v>
      </c>
      <c r="F283" s="305"/>
      <c r="XEO283" s="178"/>
      <c r="XEP283" s="178"/>
      <c r="XEQ283" s="178"/>
      <c r="XER283" s="178"/>
    </row>
    <row r="284" s="146" customFormat="1" ht="24" customHeight="1" spans="1:7 16365:16372">
      <c r="A284" s="306">
        <v>2100202</v>
      </c>
      <c r="B284" s="298" t="s">
        <v>325</v>
      </c>
      <c r="C284" s="303">
        <v>2967</v>
      </c>
      <c r="D284" s="303">
        <v>2837</v>
      </c>
      <c r="E284" s="304">
        <f t="shared" si="4"/>
        <v>104.582305252027</v>
      </c>
      <c r="F284" s="305"/>
      <c r="XEK284" s="178"/>
      <c r="XEL284" s="178"/>
      <c r="XEM284" s="178"/>
      <c r="XEN284" s="178"/>
      <c r="XEO284" s="178"/>
      <c r="XEP284" s="178"/>
      <c r="XEQ284" s="178"/>
      <c r="XER284" s="178"/>
    </row>
    <row r="285" s="146" customFormat="1" ht="24" customHeight="1" spans="1:7 16365:16372">
      <c r="A285" s="306">
        <v>2100205</v>
      </c>
      <c r="B285" s="298" t="s">
        <v>326</v>
      </c>
      <c r="C285" s="303">
        <v>2192</v>
      </c>
      <c r="D285" s="303">
        <v>2414</v>
      </c>
      <c r="E285" s="304">
        <f t="shared" si="4"/>
        <v>90.8036454018227</v>
      </c>
      <c r="F285" s="305"/>
      <c r="XEO285" s="178"/>
      <c r="XEP285" s="178"/>
      <c r="XEQ285" s="178"/>
      <c r="XER285" s="178"/>
    </row>
    <row r="286" s="146" customFormat="1" ht="24" customHeight="1" spans="1:7 16365:16372">
      <c r="A286" s="306">
        <v>2100299</v>
      </c>
      <c r="B286" s="298" t="s">
        <v>327</v>
      </c>
      <c r="C286" s="303">
        <v>400</v>
      </c>
      <c r="D286" s="303">
        <v>2355</v>
      </c>
      <c r="E286" s="304">
        <f t="shared" si="4"/>
        <v>16.9851380042463</v>
      </c>
      <c r="F286" s="305"/>
      <c r="XEO286" s="178"/>
      <c r="XEP286" s="178"/>
      <c r="XEQ286" s="178"/>
      <c r="XER286" s="178"/>
    </row>
    <row r="287" s="146" customFormat="1" ht="24" customHeight="1" spans="1:7 16365:16372">
      <c r="A287" s="302">
        <v>21003</v>
      </c>
      <c r="B287" s="298" t="s">
        <v>328</v>
      </c>
      <c r="C287" s="303">
        <f>SUM(C288:C290)</f>
        <v>18524</v>
      </c>
      <c r="D287" s="303">
        <f>SUM(D288:D290)</f>
        <v>22578</v>
      </c>
      <c r="E287" s="304">
        <f t="shared" si="4"/>
        <v>82.0444680662592</v>
      </c>
      <c r="F287" s="305"/>
      <c r="XEO287" s="178"/>
      <c r="XEP287" s="178"/>
      <c r="XEQ287" s="178"/>
      <c r="XER287" s="178"/>
    </row>
    <row r="288" s="178" customFormat="1" ht="24" customHeight="1" spans="1:7 16365:16372">
      <c r="A288" s="306">
        <v>2100301</v>
      </c>
      <c r="B288" s="298" t="s">
        <v>329</v>
      </c>
      <c r="C288" s="303">
        <v>4702</v>
      </c>
      <c r="D288" s="303">
        <v>5385</v>
      </c>
      <c r="E288" s="304">
        <f t="shared" si="4"/>
        <v>87.3166202414113</v>
      </c>
      <c r="F288" s="305"/>
      <c r="G288" s="146"/>
    </row>
    <row r="289" s="146" customFormat="1" ht="24" customHeight="1" spans="1:6 16365:16372">
      <c r="A289" s="306">
        <v>2100302</v>
      </c>
      <c r="B289" s="298" t="s">
        <v>330</v>
      </c>
      <c r="C289" s="303">
        <v>13190</v>
      </c>
      <c r="D289" s="303">
        <v>15537</v>
      </c>
      <c r="E289" s="304">
        <f t="shared" si="4"/>
        <v>84.8941237047049</v>
      </c>
      <c r="F289" s="305"/>
      <c r="XEK289" s="178"/>
      <c r="XEL289" s="178"/>
      <c r="XEM289" s="178"/>
      <c r="XEN289" s="178"/>
      <c r="XEO289" s="178"/>
      <c r="XEP289" s="178"/>
      <c r="XEQ289" s="178"/>
      <c r="XER289" s="178"/>
    </row>
    <row r="290" s="146" customFormat="1" ht="24" customHeight="1" spans="1:6 16365:16372">
      <c r="A290" s="306">
        <v>2100399</v>
      </c>
      <c r="B290" s="298" t="s">
        <v>331</v>
      </c>
      <c r="C290" s="303">
        <v>632</v>
      </c>
      <c r="D290" s="303">
        <v>1656</v>
      </c>
      <c r="E290" s="304">
        <f t="shared" si="4"/>
        <v>38.1642512077295</v>
      </c>
      <c r="F290" s="305"/>
      <c r="XEO290" s="178"/>
      <c r="XEP290" s="178"/>
      <c r="XEQ290" s="178"/>
      <c r="XER290" s="178"/>
    </row>
    <row r="291" s="146" customFormat="1" ht="24" customHeight="1" spans="1:6 16365:16372">
      <c r="A291" s="302">
        <v>21004</v>
      </c>
      <c r="B291" s="298" t="s">
        <v>332</v>
      </c>
      <c r="C291" s="303">
        <f>SUM(C292:C298)</f>
        <v>12050</v>
      </c>
      <c r="D291" s="303">
        <f>SUM(D292:D298)</f>
        <v>17972</v>
      </c>
      <c r="E291" s="304">
        <f t="shared" si="4"/>
        <v>67.0487424883152</v>
      </c>
      <c r="F291" s="305"/>
      <c r="XEO291" s="178"/>
      <c r="XEP291" s="178"/>
      <c r="XEQ291" s="178"/>
      <c r="XER291" s="178"/>
    </row>
    <row r="292" s="146" customFormat="1" ht="24" customHeight="1" spans="1:6 16365:16372">
      <c r="A292" s="306">
        <v>2100401</v>
      </c>
      <c r="B292" s="298" t="s">
        <v>333</v>
      </c>
      <c r="C292" s="303">
        <v>1623</v>
      </c>
      <c r="D292" s="303">
        <v>1962</v>
      </c>
      <c r="E292" s="304">
        <f t="shared" si="4"/>
        <v>82.7217125382263</v>
      </c>
      <c r="F292" s="305"/>
      <c r="XEO292" s="178"/>
      <c r="XEP292" s="178"/>
      <c r="XEQ292" s="178"/>
      <c r="XER292" s="178"/>
    </row>
    <row r="293" s="146" customFormat="1" ht="24" customHeight="1" spans="1:6 16365:16372">
      <c r="A293" s="306">
        <v>2100402</v>
      </c>
      <c r="B293" s="298" t="s">
        <v>334</v>
      </c>
      <c r="C293" s="303">
        <v>349</v>
      </c>
      <c r="D293" s="303">
        <v>506</v>
      </c>
      <c r="E293" s="304">
        <f t="shared" si="4"/>
        <v>68.9723320158103</v>
      </c>
      <c r="F293" s="305"/>
      <c r="XEK293" s="178"/>
      <c r="XEL293" s="178"/>
      <c r="XEM293" s="178"/>
      <c r="XEN293" s="178"/>
      <c r="XEO293" s="178"/>
      <c r="XEP293" s="178"/>
      <c r="XEQ293" s="178"/>
      <c r="XER293" s="178"/>
    </row>
    <row r="294" s="146" customFormat="1" ht="24" customHeight="1" spans="1:6 16365:16372">
      <c r="A294" s="306">
        <v>2100403</v>
      </c>
      <c r="B294" s="298" t="s">
        <v>335</v>
      </c>
      <c r="C294" s="303">
        <v>1904</v>
      </c>
      <c r="D294" s="303">
        <v>2018</v>
      </c>
      <c r="E294" s="304">
        <f t="shared" si="4"/>
        <v>94.3508424182359</v>
      </c>
      <c r="F294" s="305"/>
      <c r="XEO294" s="178"/>
      <c r="XEP294" s="178"/>
      <c r="XEQ294" s="178"/>
      <c r="XER294" s="178"/>
    </row>
    <row r="295" s="146" customFormat="1" ht="24" customHeight="1" spans="1:6 16365:16372">
      <c r="A295" s="306">
        <v>2100408</v>
      </c>
      <c r="B295" s="298" t="s">
        <v>336</v>
      </c>
      <c r="C295" s="303">
        <v>8059</v>
      </c>
      <c r="D295" s="303">
        <v>7472</v>
      </c>
      <c r="E295" s="304">
        <f t="shared" si="4"/>
        <v>107.855995717345</v>
      </c>
      <c r="F295" s="305"/>
      <c r="XEO295" s="178"/>
      <c r="XEP295" s="178"/>
      <c r="XEQ295" s="178"/>
      <c r="XER295" s="178"/>
    </row>
    <row r="296" s="146" customFormat="1" ht="24" customHeight="1" spans="1:6 16365:16372">
      <c r="A296" s="306">
        <v>2100409</v>
      </c>
      <c r="B296" s="298" t="s">
        <v>337</v>
      </c>
      <c r="C296" s="303">
        <v>50</v>
      </c>
      <c r="D296" s="303">
        <v>50</v>
      </c>
      <c r="E296" s="304">
        <f t="shared" si="4"/>
        <v>100</v>
      </c>
      <c r="F296" s="305"/>
      <c r="XEO296" s="178"/>
      <c r="XEP296" s="178"/>
      <c r="XEQ296" s="178"/>
      <c r="XER296" s="178"/>
    </row>
    <row r="297" s="146" customFormat="1" ht="24" customHeight="1" spans="1:6 16365:16372">
      <c r="A297" s="306">
        <v>2100410</v>
      </c>
      <c r="B297" s="298" t="s">
        <v>338</v>
      </c>
      <c r="C297" s="303"/>
      <c r="D297" s="303">
        <v>3800</v>
      </c>
      <c r="E297" s="304">
        <f t="shared" si="4"/>
        <v>0</v>
      </c>
      <c r="F297" s="305"/>
      <c r="XEO297" s="178"/>
      <c r="XEP297" s="178"/>
      <c r="XEQ297" s="178"/>
      <c r="XER297" s="178"/>
    </row>
    <row r="298" s="146" customFormat="1" ht="24" customHeight="1" spans="1:6 16365:16372">
      <c r="A298" s="306">
        <v>2100499</v>
      </c>
      <c r="B298" s="298" t="s">
        <v>339</v>
      </c>
      <c r="C298" s="303">
        <v>65</v>
      </c>
      <c r="D298" s="303">
        <v>2164</v>
      </c>
      <c r="E298" s="304">
        <f t="shared" si="4"/>
        <v>3.00369685767098</v>
      </c>
      <c r="F298" s="305"/>
      <c r="XEO298" s="178"/>
      <c r="XEP298" s="178"/>
      <c r="XEQ298" s="178"/>
      <c r="XER298" s="178"/>
    </row>
    <row r="299" s="146" customFormat="1" ht="24" customHeight="1" spans="1:6 16365:16372">
      <c r="A299" s="302">
        <v>21007</v>
      </c>
      <c r="B299" s="298" t="s">
        <v>340</v>
      </c>
      <c r="C299" s="303">
        <f>SUM(C300:C302)</f>
        <v>8443</v>
      </c>
      <c r="D299" s="303">
        <f>SUM(D300:D302)</f>
        <v>9932</v>
      </c>
      <c r="E299" s="304">
        <f t="shared" si="4"/>
        <v>85.0080547724527</v>
      </c>
      <c r="F299" s="305"/>
      <c r="XEO299" s="178"/>
      <c r="XEP299" s="178"/>
      <c r="XEQ299" s="178"/>
      <c r="XER299" s="178"/>
    </row>
    <row r="300" s="146" customFormat="1" ht="24" customHeight="1" spans="1:6 16365:16372">
      <c r="A300" s="306">
        <v>2100716</v>
      </c>
      <c r="B300" s="298" t="s">
        <v>341</v>
      </c>
      <c r="C300" s="303">
        <v>114</v>
      </c>
      <c r="D300" s="303">
        <v>159</v>
      </c>
      <c r="E300" s="304">
        <f t="shared" si="4"/>
        <v>71.6981132075472</v>
      </c>
      <c r="F300" s="305"/>
      <c r="XEO300" s="178"/>
      <c r="XEP300" s="178"/>
      <c r="XEQ300" s="178"/>
      <c r="XER300" s="178"/>
    </row>
    <row r="301" s="146" customFormat="1" ht="24" customHeight="1" spans="1:6 16365:16372">
      <c r="A301" s="306">
        <v>2100717</v>
      </c>
      <c r="B301" s="298" t="s">
        <v>342</v>
      </c>
      <c r="C301" s="303"/>
      <c r="D301" s="303">
        <v>4443</v>
      </c>
      <c r="E301" s="304">
        <f t="shared" si="4"/>
        <v>0</v>
      </c>
      <c r="F301" s="305"/>
      <c r="XEK301" s="178"/>
      <c r="XEL301" s="178"/>
      <c r="XEM301" s="178"/>
      <c r="XEN301" s="178"/>
      <c r="XEO301" s="178"/>
      <c r="XEP301" s="178"/>
      <c r="XEQ301" s="178"/>
      <c r="XER301" s="178"/>
    </row>
    <row r="302" s="146" customFormat="1" ht="24" customHeight="1" spans="1:6 16365:16372">
      <c r="A302" s="306">
        <v>2100799</v>
      </c>
      <c r="B302" s="298" t="s">
        <v>343</v>
      </c>
      <c r="C302" s="303">
        <v>8329</v>
      </c>
      <c r="D302" s="303">
        <v>5330</v>
      </c>
      <c r="E302" s="304">
        <f t="shared" si="4"/>
        <v>156.266416510319</v>
      </c>
      <c r="F302" s="305"/>
      <c r="XEO302" s="178"/>
      <c r="XEP302" s="178"/>
      <c r="XEQ302" s="178"/>
      <c r="XER302" s="178"/>
    </row>
    <row r="303" s="146" customFormat="1" ht="24" customHeight="1" spans="1:6 16365:16372">
      <c r="A303" s="302">
        <v>21011</v>
      </c>
      <c r="B303" s="298" t="s">
        <v>344</v>
      </c>
      <c r="C303" s="303">
        <f>SUM(C304:C307)</f>
        <v>10565</v>
      </c>
      <c r="D303" s="303">
        <f>SUM(D304:D307)</f>
        <v>303</v>
      </c>
      <c r="E303" s="304">
        <f t="shared" si="4"/>
        <v>3486.79867986799</v>
      </c>
      <c r="F303" s="305"/>
      <c r="XEO303" s="178"/>
      <c r="XEP303" s="178"/>
      <c r="XEQ303" s="178"/>
      <c r="XER303" s="178"/>
    </row>
    <row r="304" s="146" customFormat="1" ht="24" customHeight="1" spans="1:6 16365:16372">
      <c r="A304" s="306">
        <v>2101101</v>
      </c>
      <c r="B304" s="298" t="s">
        <v>345</v>
      </c>
      <c r="C304" s="303">
        <v>2090</v>
      </c>
      <c r="D304" s="303">
        <v>302</v>
      </c>
      <c r="E304" s="304">
        <f t="shared" si="4"/>
        <v>692.05298013245</v>
      </c>
      <c r="F304" s="305"/>
      <c r="XEO304" s="178"/>
      <c r="XEP304" s="178"/>
      <c r="XEQ304" s="178"/>
      <c r="XER304" s="178"/>
    </row>
    <row r="305" s="146" customFormat="1" ht="24" customHeight="1" spans="1:6 16365:16372">
      <c r="A305" s="306">
        <v>2101102</v>
      </c>
      <c r="B305" s="298" t="s">
        <v>346</v>
      </c>
      <c r="C305" s="303">
        <v>6604</v>
      </c>
      <c r="D305" s="303"/>
      <c r="E305" s="304"/>
      <c r="F305" s="305"/>
      <c r="XEO305" s="178"/>
      <c r="XEP305" s="178"/>
      <c r="XEQ305" s="178"/>
      <c r="XER305" s="178"/>
    </row>
    <row r="306" s="146" customFormat="1" ht="24" customHeight="1" spans="1:6 16365:16372">
      <c r="A306" s="306">
        <v>2101103</v>
      </c>
      <c r="B306" s="298" t="s">
        <v>347</v>
      </c>
      <c r="C306" s="303">
        <v>1394</v>
      </c>
      <c r="D306" s="303">
        <v>1</v>
      </c>
      <c r="E306" s="304">
        <f t="shared" si="4"/>
        <v>139400</v>
      </c>
      <c r="F306" s="305"/>
      <c r="XEO306" s="178"/>
      <c r="XEP306" s="178"/>
      <c r="XEQ306" s="178"/>
      <c r="XER306" s="178"/>
    </row>
    <row r="307" s="146" customFormat="1" ht="24" customHeight="1" spans="1:6 16365:16372">
      <c r="A307" s="306">
        <v>2101199</v>
      </c>
      <c r="B307" s="298" t="s">
        <v>348</v>
      </c>
      <c r="C307" s="303">
        <v>477</v>
      </c>
      <c r="D307" s="303"/>
      <c r="E307" s="304"/>
      <c r="F307" s="305"/>
      <c r="XEO307" s="178"/>
      <c r="XEP307" s="178"/>
      <c r="XEQ307" s="178"/>
      <c r="XER307" s="178"/>
    </row>
    <row r="308" s="146" customFormat="1" ht="24" customHeight="1" spans="1:6 16365:16372">
      <c r="A308" s="302">
        <v>21012</v>
      </c>
      <c r="B308" s="298" t="s">
        <v>349</v>
      </c>
      <c r="C308" s="303">
        <f>SUM(C309)</f>
        <v>3747</v>
      </c>
      <c r="D308" s="303">
        <f>SUM(D309)</f>
        <v>35473</v>
      </c>
      <c r="E308" s="304">
        <f t="shared" si="4"/>
        <v>10.5629633805993</v>
      </c>
      <c r="F308" s="305"/>
      <c r="XEO308" s="178"/>
      <c r="XEP308" s="178"/>
      <c r="XEQ308" s="178"/>
      <c r="XER308" s="178"/>
    </row>
    <row r="309" s="146" customFormat="1" ht="24" customHeight="1" spans="1:6 16365:16372">
      <c r="A309" s="306">
        <v>2101202</v>
      </c>
      <c r="B309" s="298" t="s">
        <v>350</v>
      </c>
      <c r="C309" s="303">
        <v>3747</v>
      </c>
      <c r="D309" s="303">
        <v>35473</v>
      </c>
      <c r="E309" s="304">
        <f t="shared" si="4"/>
        <v>10.5629633805993</v>
      </c>
      <c r="F309" s="305"/>
      <c r="XEO309" s="178"/>
      <c r="XEP309" s="178"/>
      <c r="XEQ309" s="178"/>
      <c r="XER309" s="178"/>
    </row>
    <row r="310" s="146" customFormat="1" ht="24" customHeight="1" spans="1:6 16365:16372">
      <c r="A310" s="302">
        <v>21013</v>
      </c>
      <c r="B310" s="298" t="s">
        <v>351</v>
      </c>
      <c r="C310" s="303">
        <f>SUM(C311)</f>
        <v>3023</v>
      </c>
      <c r="D310" s="303">
        <f>SUM(D311)</f>
        <v>2355</v>
      </c>
      <c r="E310" s="304">
        <f t="shared" si="4"/>
        <v>128.365180467091</v>
      </c>
      <c r="F310" s="305"/>
      <c r="XEO310" s="178"/>
      <c r="XEP310" s="178"/>
      <c r="XEQ310" s="178"/>
      <c r="XER310" s="178"/>
    </row>
    <row r="311" s="146" customFormat="1" ht="24" customHeight="1" spans="1:6 16365:16372">
      <c r="A311" s="306">
        <v>2101301</v>
      </c>
      <c r="B311" s="298" t="s">
        <v>352</v>
      </c>
      <c r="C311" s="303">
        <v>3023</v>
      </c>
      <c r="D311" s="303">
        <v>2355</v>
      </c>
      <c r="E311" s="304">
        <f t="shared" si="4"/>
        <v>128.365180467091</v>
      </c>
      <c r="F311" s="305"/>
      <c r="XEO311" s="178"/>
      <c r="XEP311" s="178"/>
      <c r="XEQ311" s="178"/>
      <c r="XER311" s="178"/>
    </row>
    <row r="312" s="146" customFormat="1" ht="24" customHeight="1" spans="1:6 16365:16372">
      <c r="A312" s="302">
        <v>21014</v>
      </c>
      <c r="B312" s="298" t="s">
        <v>353</v>
      </c>
      <c r="C312" s="303">
        <f>SUM(C313:C314)</f>
        <v>108</v>
      </c>
      <c r="D312" s="303">
        <f>SUM(D313:D314)</f>
        <v>112</v>
      </c>
      <c r="E312" s="304">
        <f t="shared" si="4"/>
        <v>96.4285714285714</v>
      </c>
      <c r="F312" s="305"/>
      <c r="XEO312" s="178"/>
      <c r="XEP312" s="178"/>
      <c r="XEQ312" s="178"/>
      <c r="XER312" s="178"/>
    </row>
    <row r="313" s="146" customFormat="1" ht="24" customHeight="1" spans="1:6 16365:16372">
      <c r="A313" s="306">
        <v>2101401</v>
      </c>
      <c r="B313" s="298" t="s">
        <v>354</v>
      </c>
      <c r="C313" s="303">
        <v>107</v>
      </c>
      <c r="D313" s="303">
        <v>111</v>
      </c>
      <c r="E313" s="304">
        <f t="shared" si="4"/>
        <v>96.3963963963964</v>
      </c>
      <c r="F313" s="305"/>
      <c r="XEK313" s="178"/>
      <c r="XEL313" s="178"/>
      <c r="XEM313" s="178"/>
      <c r="XEN313" s="178"/>
      <c r="XEO313" s="178"/>
      <c r="XEP313" s="178"/>
      <c r="XEQ313" s="178"/>
      <c r="XER313" s="178"/>
    </row>
    <row r="314" s="146" customFormat="1" ht="24" customHeight="1" spans="1:6 16365:16372">
      <c r="A314" s="306">
        <v>2101499</v>
      </c>
      <c r="B314" s="298" t="s">
        <v>355</v>
      </c>
      <c r="C314" s="303">
        <v>1</v>
      </c>
      <c r="D314" s="303">
        <v>1</v>
      </c>
      <c r="E314" s="304">
        <f t="shared" si="4"/>
        <v>100</v>
      </c>
      <c r="F314" s="305"/>
      <c r="XEK314" s="178"/>
      <c r="XEL314" s="178"/>
      <c r="XEM314" s="178"/>
      <c r="XEN314" s="178"/>
      <c r="XEO314" s="178"/>
      <c r="XEP314" s="178"/>
      <c r="XEQ314" s="178"/>
      <c r="XER314" s="178"/>
    </row>
    <row r="315" s="146" customFormat="1" ht="24" customHeight="1" spans="1:6 16365:16372">
      <c r="A315" s="302">
        <v>21016</v>
      </c>
      <c r="B315" s="298" t="s">
        <v>356</v>
      </c>
      <c r="C315" s="303">
        <f>SUM(C316)</f>
        <v>0</v>
      </c>
      <c r="D315" s="303">
        <f>SUM(D316)</f>
        <v>0</v>
      </c>
      <c r="E315" s="304"/>
      <c r="F315" s="305"/>
      <c r="XEO315" s="178"/>
      <c r="XEP315" s="178"/>
      <c r="XEQ315" s="178"/>
      <c r="XER315" s="178"/>
    </row>
    <row r="316" s="146" customFormat="1" ht="24" customHeight="1" spans="1:6 16365:16372">
      <c r="A316" s="306">
        <v>2101601</v>
      </c>
      <c r="B316" s="298" t="s">
        <v>357</v>
      </c>
      <c r="C316" s="303"/>
      <c r="D316" s="303"/>
      <c r="E316" s="304"/>
      <c r="F316" s="305"/>
      <c r="XEO316" s="178"/>
      <c r="XEP316" s="178"/>
      <c r="XEQ316" s="178"/>
      <c r="XER316" s="178"/>
    </row>
    <row r="317" s="146" customFormat="1" ht="24" customHeight="1" spans="1:6 16365:16372">
      <c r="A317" s="302">
        <v>21017</v>
      </c>
      <c r="B317" s="298" t="s">
        <v>358</v>
      </c>
      <c r="C317" s="303">
        <f>SUM(C318)</f>
        <v>0</v>
      </c>
      <c r="D317" s="303">
        <f>SUM(D318)</f>
        <v>15</v>
      </c>
      <c r="E317" s="304">
        <f t="shared" si="4"/>
        <v>0</v>
      </c>
      <c r="F317" s="305"/>
      <c r="XEO317" s="178"/>
      <c r="XEP317" s="178"/>
      <c r="XEQ317" s="178"/>
      <c r="XER317" s="178"/>
    </row>
    <row r="318" s="146" customFormat="1" ht="24" customHeight="1" spans="1:6 16365:16372">
      <c r="A318" s="306">
        <v>2101704</v>
      </c>
      <c r="B318" s="298" t="s">
        <v>359</v>
      </c>
      <c r="C318" s="303"/>
      <c r="D318" s="303">
        <v>15</v>
      </c>
      <c r="E318" s="304">
        <f t="shared" si="4"/>
        <v>0</v>
      </c>
      <c r="F318" s="305"/>
      <c r="XEO318" s="178"/>
      <c r="XEP318" s="178"/>
      <c r="XEQ318" s="178"/>
      <c r="XER318" s="178"/>
    </row>
    <row r="319" s="146" customFormat="1" ht="24" customHeight="1" spans="1:6 16365:16372">
      <c r="A319" s="302">
        <v>21019</v>
      </c>
      <c r="B319" s="298" t="s">
        <v>360</v>
      </c>
      <c r="C319" s="303">
        <f>C320</f>
        <v>1212</v>
      </c>
      <c r="D319" s="303">
        <f>D320</f>
        <v>0</v>
      </c>
      <c r="E319" s="304"/>
      <c r="F319" s="305"/>
      <c r="XEO319" s="178"/>
      <c r="XEP319" s="178"/>
      <c r="XEQ319" s="178"/>
      <c r="XER319" s="178"/>
    </row>
    <row r="320" s="146" customFormat="1" ht="24" customHeight="1" spans="1:6 16365:16372">
      <c r="A320" s="306">
        <v>2101902</v>
      </c>
      <c r="B320" s="298" t="s">
        <v>361</v>
      </c>
      <c r="C320" s="303">
        <v>1212</v>
      </c>
      <c r="D320" s="303"/>
      <c r="E320" s="304"/>
      <c r="F320" s="305"/>
      <c r="XEO320" s="178"/>
      <c r="XEP320" s="178"/>
      <c r="XEQ320" s="178"/>
      <c r="XER320" s="178"/>
    </row>
    <row r="321" s="146" customFormat="1" ht="24" customHeight="1" spans="1:7 16365:16372">
      <c r="A321" s="302">
        <v>21099</v>
      </c>
      <c r="B321" s="298" t="s">
        <v>362</v>
      </c>
      <c r="C321" s="303">
        <f>SUM(C322)</f>
        <v>18</v>
      </c>
      <c r="D321" s="303">
        <f>SUM(D322)</f>
        <v>6</v>
      </c>
      <c r="E321" s="304">
        <f t="shared" si="4"/>
        <v>300</v>
      </c>
      <c r="F321" s="305"/>
      <c r="XEO321" s="178"/>
      <c r="XEP321" s="178"/>
      <c r="XEQ321" s="178"/>
      <c r="XER321" s="178"/>
    </row>
    <row r="322" s="146" customFormat="1" ht="24" customHeight="1" spans="1:7 16365:16372">
      <c r="A322" s="306">
        <v>2109999</v>
      </c>
      <c r="B322" s="298" t="s">
        <v>363</v>
      </c>
      <c r="C322" s="303">
        <v>18</v>
      </c>
      <c r="D322" s="303">
        <v>6</v>
      </c>
      <c r="E322" s="304">
        <f t="shared" si="4"/>
        <v>300</v>
      </c>
      <c r="F322" s="305"/>
      <c r="XEO322" s="178"/>
      <c r="XEP322" s="178"/>
      <c r="XEQ322" s="178"/>
      <c r="XER322" s="178"/>
    </row>
    <row r="323" s="146" customFormat="1" ht="24" customHeight="1" spans="1:7 16365:16372">
      <c r="A323" s="297">
        <v>211</v>
      </c>
      <c r="B323" s="298" t="s">
        <v>364</v>
      </c>
      <c r="C323" s="299">
        <f>C324+C327+C331+C329+C333</f>
        <v>339</v>
      </c>
      <c r="D323" s="299">
        <f>D324+D327+D331+D329+D333</f>
        <v>21602</v>
      </c>
      <c r="E323" s="300">
        <f t="shared" si="4"/>
        <v>1.56929913896861</v>
      </c>
      <c r="F323" s="301"/>
      <c r="XEO323" s="178"/>
      <c r="XEP323" s="178"/>
      <c r="XEQ323" s="178"/>
      <c r="XER323" s="178"/>
    </row>
    <row r="324" s="146" customFormat="1" ht="24" customHeight="1" spans="1:7 16365:16372">
      <c r="A324" s="302">
        <v>21101</v>
      </c>
      <c r="B324" s="298" t="s">
        <v>365</v>
      </c>
      <c r="C324" s="303">
        <f>SUM(C325:C326)</f>
        <v>339</v>
      </c>
      <c r="D324" s="303">
        <f>SUM(D325:D326)</f>
        <v>352</v>
      </c>
      <c r="E324" s="304">
        <f t="shared" si="4"/>
        <v>96.3068181818182</v>
      </c>
      <c r="F324" s="305"/>
      <c r="XEK324" s="178"/>
      <c r="XEL324" s="178"/>
      <c r="XEM324" s="178"/>
      <c r="XEN324" s="178"/>
      <c r="XEO324" s="178"/>
      <c r="XEP324" s="178"/>
      <c r="XEQ324" s="178"/>
      <c r="XER324" s="178"/>
    </row>
    <row r="325" s="146" customFormat="1" ht="24" customHeight="1" spans="1:7 16365:16372">
      <c r="A325" s="306">
        <v>2110104</v>
      </c>
      <c r="B325" s="298" t="s">
        <v>366</v>
      </c>
      <c r="C325" s="303"/>
      <c r="D325" s="303">
        <v>10</v>
      </c>
      <c r="E325" s="304">
        <f t="shared" si="4"/>
        <v>0</v>
      </c>
      <c r="F325" s="305"/>
      <c r="XEO325" s="178"/>
      <c r="XEP325" s="178"/>
      <c r="XEQ325" s="178"/>
      <c r="XER325" s="178"/>
    </row>
    <row r="326" s="146" customFormat="1" ht="24" customHeight="1" spans="1:7 16365:16372">
      <c r="A326" s="306">
        <v>2110199</v>
      </c>
      <c r="B326" s="298" t="s">
        <v>367</v>
      </c>
      <c r="C326" s="303">
        <v>339</v>
      </c>
      <c r="D326" s="303">
        <v>342</v>
      </c>
      <c r="E326" s="304">
        <f t="shared" ref="E326:E389" si="5">C326/D326*100</f>
        <v>99.1228070175439</v>
      </c>
      <c r="F326" s="305"/>
      <c r="XEO326" s="178"/>
      <c r="XEP326" s="178"/>
      <c r="XEQ326" s="178"/>
      <c r="XER326" s="178"/>
    </row>
    <row r="327" s="146" customFormat="1" ht="24" customHeight="1" spans="1:7 16365:16372">
      <c r="A327" s="302">
        <v>21103</v>
      </c>
      <c r="B327" s="298" t="s">
        <v>368</v>
      </c>
      <c r="C327" s="303">
        <f>SUM(C328:C328)</f>
        <v>0</v>
      </c>
      <c r="D327" s="303">
        <f>SUM(D328:D328)</f>
        <v>250</v>
      </c>
      <c r="E327" s="304">
        <f t="shared" si="5"/>
        <v>0</v>
      </c>
      <c r="F327" s="305"/>
      <c r="XEK327" s="178"/>
      <c r="XEL327" s="178"/>
      <c r="XEM327" s="178"/>
      <c r="XEN327" s="178"/>
      <c r="XEO327" s="178"/>
      <c r="XEP327" s="178"/>
      <c r="XEQ327" s="178"/>
      <c r="XER327" s="178"/>
    </row>
    <row r="328" s="146" customFormat="1" ht="24" customHeight="1" spans="1:7 16365:16372">
      <c r="A328" s="306">
        <v>2110399</v>
      </c>
      <c r="B328" s="298" t="s">
        <v>369</v>
      </c>
      <c r="C328" s="303"/>
      <c r="D328" s="303">
        <v>250</v>
      </c>
      <c r="E328" s="304">
        <f t="shared" si="5"/>
        <v>0</v>
      </c>
      <c r="F328" s="305"/>
      <c r="XEK328" s="178"/>
      <c r="XEL328" s="178"/>
      <c r="XEM328" s="178"/>
      <c r="XEN328" s="178"/>
      <c r="XEO328" s="178"/>
      <c r="XEP328" s="178"/>
      <c r="XEQ328" s="178"/>
      <c r="XER328" s="178"/>
    </row>
    <row r="329" s="146" customFormat="1" ht="24" customHeight="1" spans="1:7 16365:16372">
      <c r="A329" s="302">
        <v>21104</v>
      </c>
      <c r="B329" s="298" t="s">
        <v>370</v>
      </c>
      <c r="C329" s="303">
        <f>C330</f>
        <v>0</v>
      </c>
      <c r="D329" s="303">
        <f>D330</f>
        <v>0</v>
      </c>
      <c r="E329" s="304"/>
      <c r="F329" s="305"/>
      <c r="XEK329" s="178"/>
      <c r="XEL329" s="178"/>
      <c r="XEM329" s="178"/>
      <c r="XEN329" s="178"/>
      <c r="XEO329" s="178"/>
      <c r="XEP329" s="178"/>
      <c r="XEQ329" s="178"/>
      <c r="XER329" s="178"/>
    </row>
    <row r="330" s="146" customFormat="1" ht="24" customHeight="1" spans="1:7 16365:16372">
      <c r="A330" s="307">
        <v>2110406</v>
      </c>
      <c r="B330" s="298" t="s">
        <v>371</v>
      </c>
      <c r="C330" s="303"/>
      <c r="D330" s="303"/>
      <c r="E330" s="304"/>
      <c r="F330" s="305"/>
      <c r="XEK330" s="178"/>
      <c r="XEL330" s="178"/>
      <c r="XEM330" s="178"/>
      <c r="XEN330" s="178"/>
      <c r="XEO330" s="178"/>
      <c r="XEP330" s="178"/>
      <c r="XEQ330" s="178"/>
      <c r="XER330" s="178"/>
    </row>
    <row r="331" s="146" customFormat="1" ht="24" customHeight="1" spans="1:7 16365:16372">
      <c r="A331" s="302">
        <v>21113</v>
      </c>
      <c r="B331" s="298" t="s">
        <v>372</v>
      </c>
      <c r="C331" s="303">
        <f>SUM(C332)</f>
        <v>0</v>
      </c>
      <c r="D331" s="303">
        <f>SUM(D332)</f>
        <v>20000</v>
      </c>
      <c r="E331" s="304">
        <f t="shared" si="5"/>
        <v>0</v>
      </c>
      <c r="F331" s="305"/>
      <c r="XEO331" s="178"/>
      <c r="XEP331" s="178"/>
      <c r="XEQ331" s="178"/>
      <c r="XER331" s="178"/>
    </row>
    <row r="332" s="178" customFormat="1" ht="24" customHeight="1" spans="1:7 16365:16372">
      <c r="A332" s="306">
        <v>2111301</v>
      </c>
      <c r="B332" s="298" t="s">
        <v>373</v>
      </c>
      <c r="C332" s="303"/>
      <c r="D332" s="303">
        <v>20000</v>
      </c>
      <c r="E332" s="304">
        <f t="shared" si="5"/>
        <v>0</v>
      </c>
      <c r="F332" s="305"/>
      <c r="G332" s="146"/>
    </row>
    <row r="333" s="178" customFormat="1" ht="24" customHeight="1" spans="1:7 16365:16372">
      <c r="A333" s="302">
        <v>21199</v>
      </c>
      <c r="B333" s="298" t="s">
        <v>374</v>
      </c>
      <c r="C333" s="303">
        <f>SUM(C334)</f>
        <v>0</v>
      </c>
      <c r="D333" s="303">
        <f>SUM(D334)</f>
        <v>1000</v>
      </c>
      <c r="E333" s="304">
        <f t="shared" si="5"/>
        <v>0</v>
      </c>
      <c r="F333" s="305"/>
      <c r="G333" s="146"/>
    </row>
    <row r="334" s="178" customFormat="1" ht="24" customHeight="1" spans="1:7 16365:16372">
      <c r="A334" s="306">
        <v>2119999</v>
      </c>
      <c r="B334" s="298" t="s">
        <v>375</v>
      </c>
      <c r="C334" s="303"/>
      <c r="D334" s="303">
        <v>1000</v>
      </c>
      <c r="E334" s="304">
        <f t="shared" si="5"/>
        <v>0</v>
      </c>
      <c r="F334" s="305"/>
      <c r="G334" s="146"/>
    </row>
    <row r="335" s="146" customFormat="1" ht="24" customHeight="1" spans="1:7 16365:16372">
      <c r="A335" s="297">
        <v>212</v>
      </c>
      <c r="B335" s="298" t="s">
        <v>376</v>
      </c>
      <c r="C335" s="299">
        <f>C336+C340+C342+C344+C346</f>
        <v>4992</v>
      </c>
      <c r="D335" s="299">
        <f>D336+D340+D342+D344+D346</f>
        <v>59591</v>
      </c>
      <c r="E335" s="300">
        <f t="shared" si="5"/>
        <v>8.37710392508936</v>
      </c>
      <c r="F335" s="301"/>
      <c r="XEK335" s="178"/>
      <c r="XEL335" s="178"/>
      <c r="XEM335" s="178"/>
      <c r="XEN335" s="178"/>
      <c r="XEO335" s="178"/>
      <c r="XEP335" s="178"/>
      <c r="XEQ335" s="178"/>
      <c r="XER335" s="178"/>
    </row>
    <row r="336" s="146" customFormat="1" ht="24" customHeight="1" spans="1:7 16365:16372">
      <c r="A336" s="302">
        <v>21201</v>
      </c>
      <c r="B336" s="298" t="s">
        <v>377</v>
      </c>
      <c r="C336" s="303">
        <f>SUM(C337:C339)</f>
        <v>3756</v>
      </c>
      <c r="D336" s="303">
        <f>SUM(D337:D339)</f>
        <v>4912</v>
      </c>
      <c r="E336" s="304">
        <f t="shared" si="5"/>
        <v>76.4657980456026</v>
      </c>
      <c r="F336" s="305"/>
      <c r="XEK336" s="178"/>
      <c r="XEL336" s="178"/>
      <c r="XEM336" s="178"/>
      <c r="XEN336" s="178"/>
      <c r="XEO336" s="178"/>
      <c r="XEP336" s="178"/>
      <c r="XEQ336" s="178"/>
      <c r="XER336" s="178"/>
    </row>
    <row r="337" s="146" customFormat="1" ht="24" customHeight="1" spans="1:7 16365:16372">
      <c r="A337" s="306">
        <v>2120101</v>
      </c>
      <c r="B337" s="298" t="s">
        <v>117</v>
      </c>
      <c r="C337" s="303">
        <v>1454</v>
      </c>
      <c r="D337" s="303">
        <v>2878</v>
      </c>
      <c r="E337" s="304">
        <f t="shared" si="5"/>
        <v>50.5211952744962</v>
      </c>
      <c r="F337" s="305"/>
      <c r="XEO337" s="178"/>
      <c r="XEP337" s="178"/>
      <c r="XEQ337" s="178"/>
      <c r="XER337" s="178"/>
    </row>
    <row r="338" s="178" customFormat="1" ht="24" customHeight="1" spans="1:7 16365:16372">
      <c r="A338" s="306">
        <v>2120104</v>
      </c>
      <c r="B338" s="298" t="s">
        <v>378</v>
      </c>
      <c r="C338" s="303">
        <v>1907</v>
      </c>
      <c r="D338" s="303">
        <v>2034</v>
      </c>
      <c r="E338" s="304">
        <f t="shared" si="5"/>
        <v>93.756145526057</v>
      </c>
      <c r="F338" s="305"/>
      <c r="G338" s="146"/>
    </row>
    <row r="339" s="178" customFormat="1" ht="24" customHeight="1" spans="1:7 16365:16372">
      <c r="A339" s="306">
        <v>2120199</v>
      </c>
      <c r="B339" s="298" t="s">
        <v>379</v>
      </c>
      <c r="C339" s="303">
        <v>395</v>
      </c>
      <c r="D339" s="303"/>
      <c r="E339" s="304"/>
      <c r="F339" s="305"/>
      <c r="G339" s="146"/>
    </row>
    <row r="340" s="146" customFormat="1" ht="24" customHeight="1" spans="1:7 16365:16372">
      <c r="A340" s="302">
        <v>21202</v>
      </c>
      <c r="B340" s="298" t="s">
        <v>380</v>
      </c>
      <c r="C340" s="303">
        <f t="shared" ref="C340:C344" si="6">SUM(C341)</f>
        <v>245</v>
      </c>
      <c r="D340" s="303">
        <f t="shared" ref="D340:D344" si="7">SUM(D341)</f>
        <v>265</v>
      </c>
      <c r="E340" s="304">
        <f t="shared" si="5"/>
        <v>92.4528301886792</v>
      </c>
      <c r="F340" s="305"/>
      <c r="XEK340" s="178"/>
      <c r="XEL340" s="178"/>
      <c r="XEM340" s="178"/>
      <c r="XEN340" s="178"/>
      <c r="XEO340" s="178"/>
      <c r="XEP340" s="178"/>
      <c r="XEQ340" s="178"/>
      <c r="XER340" s="178"/>
    </row>
    <row r="341" s="146" customFormat="1" ht="24" customHeight="1" spans="1:7 16365:16372">
      <c r="A341" s="306">
        <v>2120201</v>
      </c>
      <c r="B341" s="298" t="s">
        <v>381</v>
      </c>
      <c r="C341" s="303">
        <v>245</v>
      </c>
      <c r="D341" s="303">
        <v>265</v>
      </c>
      <c r="E341" s="304">
        <f t="shared" si="5"/>
        <v>92.4528301886792</v>
      </c>
      <c r="F341" s="305"/>
      <c r="XEO341" s="178"/>
      <c r="XEP341" s="178"/>
      <c r="XEQ341" s="178"/>
      <c r="XER341" s="178"/>
    </row>
    <row r="342" s="146" customFormat="1" ht="24" customHeight="1" spans="1:7 16365:16372">
      <c r="A342" s="302">
        <v>21203</v>
      </c>
      <c r="B342" s="298" t="s">
        <v>382</v>
      </c>
      <c r="C342" s="303">
        <f t="shared" si="6"/>
        <v>700</v>
      </c>
      <c r="D342" s="303">
        <f t="shared" si="7"/>
        <v>3917</v>
      </c>
      <c r="E342" s="304">
        <f t="shared" si="5"/>
        <v>17.870819504723</v>
      </c>
      <c r="F342" s="305"/>
      <c r="XEO342" s="178"/>
      <c r="XEP342" s="178"/>
      <c r="XEQ342" s="178"/>
      <c r="XER342" s="178"/>
    </row>
    <row r="343" s="146" customFormat="1" ht="24" customHeight="1" spans="1:7 16365:16372">
      <c r="A343" s="306">
        <v>2120399</v>
      </c>
      <c r="B343" s="298" t="s">
        <v>383</v>
      </c>
      <c r="C343" s="303">
        <v>700</v>
      </c>
      <c r="D343" s="303">
        <v>3917</v>
      </c>
      <c r="E343" s="304">
        <f t="shared" si="5"/>
        <v>17.870819504723</v>
      </c>
      <c r="F343" s="305"/>
      <c r="XEK343" s="178"/>
      <c r="XEL343" s="178"/>
      <c r="XEM343" s="178"/>
      <c r="XEN343" s="178"/>
      <c r="XEO343" s="178"/>
      <c r="XEP343" s="178"/>
      <c r="XEQ343" s="178"/>
      <c r="XER343" s="178"/>
    </row>
    <row r="344" s="146" customFormat="1" ht="24" customHeight="1" spans="1:7 16365:16372">
      <c r="A344" s="302">
        <v>21205</v>
      </c>
      <c r="B344" s="298" t="s">
        <v>384</v>
      </c>
      <c r="C344" s="303">
        <f t="shared" si="6"/>
        <v>14</v>
      </c>
      <c r="D344" s="303">
        <f t="shared" si="7"/>
        <v>216</v>
      </c>
      <c r="E344" s="304">
        <f t="shared" si="5"/>
        <v>6.48148148148148</v>
      </c>
      <c r="F344" s="305"/>
      <c r="XEO344" s="178"/>
      <c r="XEP344" s="178"/>
      <c r="XEQ344" s="178"/>
      <c r="XER344" s="178"/>
    </row>
    <row r="345" s="146" customFormat="1" ht="24" customHeight="1" spans="1:7 16365:16372">
      <c r="A345" s="306">
        <v>2120501</v>
      </c>
      <c r="B345" s="298" t="s">
        <v>385</v>
      </c>
      <c r="C345" s="303">
        <v>14</v>
      </c>
      <c r="D345" s="303">
        <v>216</v>
      </c>
      <c r="E345" s="304">
        <f t="shared" si="5"/>
        <v>6.48148148148148</v>
      </c>
      <c r="F345" s="305"/>
      <c r="XEK345" s="178"/>
      <c r="XEL345" s="178"/>
      <c r="XEM345" s="178"/>
      <c r="XEN345" s="178"/>
      <c r="XEO345" s="178"/>
      <c r="XEP345" s="178"/>
      <c r="XEQ345" s="178"/>
      <c r="XER345" s="178"/>
    </row>
    <row r="346" s="146" customFormat="1" ht="24" customHeight="1" spans="1:7 16365:16372">
      <c r="A346" s="302">
        <v>21299</v>
      </c>
      <c r="B346" s="298" t="s">
        <v>386</v>
      </c>
      <c r="C346" s="303">
        <f>SUM(C347)</f>
        <v>277</v>
      </c>
      <c r="D346" s="303">
        <f>SUM(D347)</f>
        <v>50281</v>
      </c>
      <c r="E346" s="304">
        <f t="shared" si="5"/>
        <v>0.55090391996977</v>
      </c>
      <c r="F346" s="305"/>
      <c r="XEO346" s="178"/>
      <c r="XEP346" s="178"/>
      <c r="XEQ346" s="178"/>
      <c r="XER346" s="178"/>
    </row>
    <row r="347" s="146" customFormat="1" ht="24" customHeight="1" spans="1:7 16365:16372">
      <c r="A347" s="306">
        <v>2129999</v>
      </c>
      <c r="B347" s="298" t="s">
        <v>387</v>
      </c>
      <c r="C347" s="303">
        <v>277</v>
      </c>
      <c r="D347" s="303">
        <v>50281</v>
      </c>
      <c r="E347" s="304">
        <f t="shared" si="5"/>
        <v>0.55090391996977</v>
      </c>
      <c r="F347" s="305"/>
      <c r="XEO347" s="178"/>
      <c r="XEP347" s="178"/>
      <c r="XEQ347" s="178"/>
      <c r="XER347" s="178"/>
    </row>
    <row r="348" s="178" customFormat="1" ht="24" customHeight="1" spans="1:7 16365:16372">
      <c r="A348" s="297">
        <v>213</v>
      </c>
      <c r="B348" s="298" t="s">
        <v>388</v>
      </c>
      <c r="C348" s="299">
        <f>C349+C360+C369+C379+C381+C384</f>
        <v>18037</v>
      </c>
      <c r="D348" s="299">
        <f>D349+D360+D369+D379+D381+D384</f>
        <v>22322</v>
      </c>
      <c r="E348" s="300">
        <f t="shared" si="5"/>
        <v>80.8036914254995</v>
      </c>
      <c r="F348" s="301"/>
    </row>
    <row r="349" s="146" customFormat="1" ht="24" customHeight="1" spans="1:7 16365:16372">
      <c r="A349" s="302">
        <v>21301</v>
      </c>
      <c r="B349" s="298" t="s">
        <v>389</v>
      </c>
      <c r="C349" s="303">
        <f>SUM(C350:C359)</f>
        <v>4998</v>
      </c>
      <c r="D349" s="303">
        <f>SUM(D350:D359)</f>
        <v>6504</v>
      </c>
      <c r="E349" s="304">
        <f t="shared" si="5"/>
        <v>76.8450184501845</v>
      </c>
      <c r="F349" s="305"/>
      <c r="XEO349" s="178"/>
      <c r="XEP349" s="178"/>
      <c r="XEQ349" s="178"/>
      <c r="XER349" s="178"/>
    </row>
    <row r="350" s="178" customFormat="1" ht="24" customHeight="1" spans="1:7 16365:16372">
      <c r="A350" s="306">
        <v>2130101</v>
      </c>
      <c r="B350" s="298" t="s">
        <v>117</v>
      </c>
      <c r="C350" s="303">
        <v>1672</v>
      </c>
      <c r="D350" s="303">
        <v>3519</v>
      </c>
      <c r="E350" s="304">
        <f t="shared" si="5"/>
        <v>47.5134981528843</v>
      </c>
      <c r="F350" s="305"/>
      <c r="G350" s="146"/>
    </row>
    <row r="351" s="146" customFormat="1" ht="24" customHeight="1" spans="1:7 16365:16372">
      <c r="A351" s="306">
        <v>2130102</v>
      </c>
      <c r="B351" s="298" t="s">
        <v>118</v>
      </c>
      <c r="C351" s="303">
        <v>26</v>
      </c>
      <c r="D351" s="303">
        <v>75</v>
      </c>
      <c r="E351" s="304">
        <f t="shared" si="5"/>
        <v>34.6666666666667</v>
      </c>
      <c r="F351" s="305"/>
      <c r="XEK351" s="178"/>
      <c r="XEL351" s="178"/>
      <c r="XEM351" s="178"/>
      <c r="XEN351" s="178"/>
      <c r="XEO351" s="178"/>
      <c r="XEP351" s="178"/>
      <c r="XEQ351" s="178"/>
      <c r="XER351" s="178"/>
    </row>
    <row r="352" s="146" customFormat="1" ht="24" customHeight="1" spans="1:7 16365:16372">
      <c r="A352" s="306">
        <v>2130104</v>
      </c>
      <c r="B352" s="298" t="s">
        <v>122</v>
      </c>
      <c r="C352" s="303">
        <v>981</v>
      </c>
      <c r="D352" s="303">
        <v>543</v>
      </c>
      <c r="E352" s="304">
        <f t="shared" si="5"/>
        <v>180.662983425414</v>
      </c>
      <c r="F352" s="305"/>
      <c r="XEO352" s="178"/>
      <c r="XEP352" s="178"/>
      <c r="XEQ352" s="178"/>
      <c r="XER352" s="178"/>
    </row>
    <row r="353" s="146" customFormat="1" ht="24" customHeight="1" spans="1:7 16365:16372">
      <c r="A353" s="306">
        <v>2130108</v>
      </c>
      <c r="B353" s="298" t="s">
        <v>390</v>
      </c>
      <c r="C353" s="303">
        <v>47</v>
      </c>
      <c r="D353" s="303">
        <v>22</v>
      </c>
      <c r="E353" s="304">
        <f t="shared" si="5"/>
        <v>213.636363636364</v>
      </c>
      <c r="F353" s="305"/>
      <c r="XEO353" s="178"/>
      <c r="XEP353" s="178"/>
      <c r="XEQ353" s="178"/>
      <c r="XER353" s="178"/>
    </row>
    <row r="354" s="146" customFormat="1" ht="24" customHeight="1" spans="1:7 16365:16372">
      <c r="A354" s="306">
        <v>2130109</v>
      </c>
      <c r="B354" s="298" t="s">
        <v>391</v>
      </c>
      <c r="C354" s="303">
        <v>105</v>
      </c>
      <c r="D354" s="303"/>
      <c r="E354" s="304"/>
      <c r="F354" s="305"/>
      <c r="XEO354" s="178"/>
      <c r="XEP354" s="178"/>
      <c r="XEQ354" s="178"/>
      <c r="XER354" s="178"/>
    </row>
    <row r="355" s="146" customFormat="1" ht="24" customHeight="1" spans="1:7 16365:16372">
      <c r="A355" s="306">
        <v>2130110</v>
      </c>
      <c r="B355" s="298" t="s">
        <v>392</v>
      </c>
      <c r="C355" s="303">
        <v>150</v>
      </c>
      <c r="D355" s="303">
        <v>180</v>
      </c>
      <c r="E355" s="304">
        <f t="shared" si="5"/>
        <v>83.3333333333333</v>
      </c>
      <c r="F355" s="305"/>
      <c r="XEO355" s="178"/>
      <c r="XEP355" s="178"/>
      <c r="XEQ355" s="178"/>
      <c r="XER355" s="178"/>
    </row>
    <row r="356" s="146" customFormat="1" ht="24" customHeight="1" spans="1:7 16365:16372">
      <c r="A356" s="306">
        <v>2130122</v>
      </c>
      <c r="B356" s="298" t="s">
        <v>393</v>
      </c>
      <c r="C356" s="303">
        <v>5</v>
      </c>
      <c r="D356" s="303">
        <v>10</v>
      </c>
      <c r="E356" s="304">
        <f t="shared" si="5"/>
        <v>50</v>
      </c>
      <c r="F356" s="305"/>
      <c r="XEK356" s="178"/>
      <c r="XEL356" s="178"/>
      <c r="XEM356" s="178"/>
      <c r="XEN356" s="178"/>
      <c r="XEO356" s="178"/>
      <c r="XEP356" s="178"/>
      <c r="XEQ356" s="178"/>
      <c r="XER356" s="178"/>
    </row>
    <row r="357" s="178" customFormat="1" ht="24" customHeight="1" spans="1:7 16365:16372">
      <c r="A357" s="306">
        <v>2130126</v>
      </c>
      <c r="B357" s="298" t="s">
        <v>394</v>
      </c>
      <c r="C357" s="303">
        <v>8</v>
      </c>
      <c r="D357" s="303">
        <v>93</v>
      </c>
      <c r="E357" s="304">
        <f t="shared" si="5"/>
        <v>8.60215053763441</v>
      </c>
      <c r="F357" s="305"/>
      <c r="G357" s="146"/>
    </row>
    <row r="358" s="178" customFormat="1" ht="24" customHeight="1" spans="1:7 16365:16372">
      <c r="A358" s="306">
        <v>2130148</v>
      </c>
      <c r="B358" s="298" t="s">
        <v>395</v>
      </c>
      <c r="C358" s="303"/>
      <c r="D358" s="303"/>
      <c r="E358" s="304"/>
      <c r="F358" s="305"/>
      <c r="G358" s="146"/>
    </row>
    <row r="359" s="146" customFormat="1" ht="24" customHeight="1" spans="1:7 16365:16372">
      <c r="A359" s="306">
        <v>2130199</v>
      </c>
      <c r="B359" s="298" t="s">
        <v>396</v>
      </c>
      <c r="C359" s="303">
        <v>2004</v>
      </c>
      <c r="D359" s="303">
        <v>2062</v>
      </c>
      <c r="E359" s="304">
        <f t="shared" si="5"/>
        <v>97.1871968962173</v>
      </c>
      <c r="F359" s="305"/>
      <c r="XEK359" s="178"/>
      <c r="XEL359" s="178"/>
      <c r="XEM359" s="178"/>
      <c r="XEN359" s="178"/>
      <c r="XEO359" s="178"/>
      <c r="XEP359" s="178"/>
      <c r="XEQ359" s="178"/>
      <c r="XER359" s="178"/>
    </row>
    <row r="360" s="146" customFormat="1" ht="24" customHeight="1" spans="1:7 16365:16372">
      <c r="A360" s="302">
        <v>21302</v>
      </c>
      <c r="B360" s="298" t="s">
        <v>397</v>
      </c>
      <c r="C360" s="303">
        <f>SUM(C361:C368)</f>
        <v>1331</v>
      </c>
      <c r="D360" s="303">
        <f>SUM(D361:D368)</f>
        <v>1956</v>
      </c>
      <c r="E360" s="304">
        <f t="shared" si="5"/>
        <v>68.0470347648262</v>
      </c>
      <c r="F360" s="305"/>
      <c r="XEK360" s="178"/>
      <c r="XEL360" s="178"/>
      <c r="XEM360" s="178"/>
      <c r="XEN360" s="178"/>
      <c r="XEO360" s="178"/>
      <c r="XEP360" s="178"/>
      <c r="XEQ360" s="178"/>
      <c r="XER360" s="178"/>
    </row>
    <row r="361" s="146" customFormat="1" ht="24" customHeight="1" spans="1:7 16365:16372">
      <c r="A361" s="306">
        <v>2130201</v>
      </c>
      <c r="B361" s="298" t="s">
        <v>117</v>
      </c>
      <c r="C361" s="303">
        <v>25</v>
      </c>
      <c r="D361" s="303">
        <v>74</v>
      </c>
      <c r="E361" s="304">
        <f t="shared" si="5"/>
        <v>33.7837837837838</v>
      </c>
      <c r="F361" s="305"/>
      <c r="XEO361" s="178"/>
      <c r="XEP361" s="178"/>
      <c r="XEQ361" s="178"/>
      <c r="XER361" s="178"/>
    </row>
    <row r="362" s="146" customFormat="1" ht="24" customHeight="1" spans="1:7 16365:16372">
      <c r="A362" s="306">
        <v>2130202</v>
      </c>
      <c r="B362" s="298" t="s">
        <v>118</v>
      </c>
      <c r="C362" s="303"/>
      <c r="D362" s="303"/>
      <c r="E362" s="304"/>
      <c r="F362" s="305"/>
      <c r="XEK362" s="178"/>
      <c r="XEL362" s="178"/>
      <c r="XEM362" s="178"/>
      <c r="XEN362" s="178"/>
      <c r="XEO362" s="178"/>
      <c r="XEP362" s="178"/>
      <c r="XEQ362" s="178"/>
      <c r="XER362" s="178"/>
    </row>
    <row r="363" s="146" customFormat="1" ht="24" customHeight="1" spans="1:7 16365:16372">
      <c r="A363" s="306">
        <v>2130204</v>
      </c>
      <c r="B363" s="298" t="s">
        <v>398</v>
      </c>
      <c r="C363" s="303">
        <v>411</v>
      </c>
      <c r="D363" s="303">
        <v>448</v>
      </c>
      <c r="E363" s="304">
        <f t="shared" si="5"/>
        <v>91.7410714285714</v>
      </c>
      <c r="F363" s="305"/>
      <c r="XEO363" s="178"/>
      <c r="XEP363" s="178"/>
      <c r="XEQ363" s="178"/>
      <c r="XER363" s="178"/>
    </row>
    <row r="364" s="178" customFormat="1" ht="24" customHeight="1" spans="1:7 16365:16372">
      <c r="A364" s="306">
        <v>2130205</v>
      </c>
      <c r="B364" s="298" t="s">
        <v>399</v>
      </c>
      <c r="C364" s="303"/>
      <c r="D364" s="303"/>
      <c r="E364" s="304"/>
      <c r="F364" s="305"/>
      <c r="G364" s="146"/>
    </row>
    <row r="365" s="178" customFormat="1" ht="24" customHeight="1" spans="1:7 16365:16372">
      <c r="A365" s="306">
        <v>2130206</v>
      </c>
      <c r="B365" s="298" t="s">
        <v>400</v>
      </c>
      <c r="C365" s="303"/>
      <c r="D365" s="303"/>
      <c r="E365" s="304"/>
      <c r="F365" s="305"/>
      <c r="G365" s="146"/>
    </row>
    <row r="366" s="146" customFormat="1" ht="24" customHeight="1" spans="1:7 16365:16372">
      <c r="A366" s="306">
        <v>2130209</v>
      </c>
      <c r="B366" s="298" t="s">
        <v>401</v>
      </c>
      <c r="C366" s="303">
        <v>282</v>
      </c>
      <c r="D366" s="303">
        <v>275</v>
      </c>
      <c r="E366" s="304">
        <f t="shared" si="5"/>
        <v>102.545454545455</v>
      </c>
      <c r="F366" s="305"/>
      <c r="XEK366" s="178"/>
      <c r="XEL366" s="178"/>
      <c r="XEM366" s="178"/>
      <c r="XEN366" s="178"/>
      <c r="XEO366" s="178"/>
      <c r="XEP366" s="178"/>
      <c r="XEQ366" s="178"/>
      <c r="XER366" s="178"/>
    </row>
    <row r="367" s="146" customFormat="1" ht="24" customHeight="1" spans="1:7 16365:16372">
      <c r="A367" s="306">
        <v>2130212</v>
      </c>
      <c r="B367" s="298" t="s">
        <v>402</v>
      </c>
      <c r="C367" s="303">
        <v>613</v>
      </c>
      <c r="D367" s="303">
        <v>1149</v>
      </c>
      <c r="E367" s="304">
        <f t="shared" si="5"/>
        <v>53.3507397737163</v>
      </c>
      <c r="F367" s="305"/>
      <c r="XEO367" s="178"/>
      <c r="XEP367" s="178"/>
      <c r="XEQ367" s="178"/>
      <c r="XER367" s="178"/>
    </row>
    <row r="368" s="146" customFormat="1" ht="24" customHeight="1" spans="1:7 16365:16372">
      <c r="A368" s="306">
        <v>2130299</v>
      </c>
      <c r="B368" s="298" t="s">
        <v>403</v>
      </c>
      <c r="C368" s="303"/>
      <c r="D368" s="303">
        <v>10</v>
      </c>
      <c r="E368" s="304">
        <f t="shared" si="5"/>
        <v>0</v>
      </c>
      <c r="F368" s="305"/>
      <c r="XEO368" s="178"/>
      <c r="XEP368" s="178"/>
      <c r="XEQ368" s="178"/>
      <c r="XER368" s="178"/>
    </row>
    <row r="369" s="146" customFormat="1" ht="24" customHeight="1" spans="1:6 16365:16372">
      <c r="A369" s="302">
        <v>21303</v>
      </c>
      <c r="B369" s="298" t="s">
        <v>404</v>
      </c>
      <c r="C369" s="303">
        <f>SUM(C370:C378)</f>
        <v>2202</v>
      </c>
      <c r="D369" s="303">
        <f>SUM(D370:D378)</f>
        <v>4351</v>
      </c>
      <c r="E369" s="304">
        <f t="shared" si="5"/>
        <v>50.6090553895656</v>
      </c>
      <c r="F369" s="305"/>
      <c r="XEO369" s="178"/>
      <c r="XEP369" s="178"/>
      <c r="XEQ369" s="178"/>
      <c r="XER369" s="178"/>
    </row>
    <row r="370" s="146" customFormat="1" ht="24" customHeight="1" spans="1:6 16365:16372">
      <c r="A370" s="306">
        <v>2130301</v>
      </c>
      <c r="B370" s="298" t="s">
        <v>117</v>
      </c>
      <c r="C370" s="303">
        <v>446</v>
      </c>
      <c r="D370" s="303">
        <v>863</v>
      </c>
      <c r="E370" s="304">
        <f t="shared" si="5"/>
        <v>51.6801853997683</v>
      </c>
      <c r="F370" s="305"/>
      <c r="XEO370" s="178"/>
      <c r="XEP370" s="178"/>
      <c r="XEQ370" s="178"/>
      <c r="XER370" s="178"/>
    </row>
    <row r="371" s="146" customFormat="1" ht="24" customHeight="1" spans="1:6 16365:16372">
      <c r="A371" s="306">
        <v>2130302</v>
      </c>
      <c r="B371" s="298" t="s">
        <v>118</v>
      </c>
      <c r="C371" s="303">
        <v>45</v>
      </c>
      <c r="D371" s="303">
        <v>50</v>
      </c>
      <c r="E371" s="304">
        <f t="shared" si="5"/>
        <v>90</v>
      </c>
      <c r="F371" s="305"/>
      <c r="XEO371" s="178"/>
      <c r="XEP371" s="178"/>
      <c r="XEQ371" s="178"/>
      <c r="XER371" s="178"/>
    </row>
    <row r="372" s="146" customFormat="1" ht="24" customHeight="1" spans="1:6 16365:16372">
      <c r="A372" s="306">
        <v>2130305</v>
      </c>
      <c r="B372" s="298" t="s">
        <v>405</v>
      </c>
      <c r="C372" s="303">
        <v>150</v>
      </c>
      <c r="D372" s="303">
        <v>1500</v>
      </c>
      <c r="E372" s="304">
        <f t="shared" si="5"/>
        <v>10</v>
      </c>
      <c r="F372" s="305"/>
      <c r="XEO372" s="178"/>
      <c r="XEP372" s="178"/>
      <c r="XEQ372" s="178"/>
      <c r="XER372" s="178"/>
    </row>
    <row r="373" s="146" customFormat="1" ht="24" customHeight="1" spans="1:6 16365:16372">
      <c r="A373" s="306">
        <v>2130306</v>
      </c>
      <c r="B373" s="298" t="s">
        <v>406</v>
      </c>
      <c r="C373" s="303">
        <v>1075</v>
      </c>
      <c r="D373" s="303">
        <v>1604</v>
      </c>
      <c r="E373" s="304">
        <f t="shared" si="5"/>
        <v>67.0199501246883</v>
      </c>
      <c r="F373" s="305"/>
      <c r="XEO373" s="178"/>
      <c r="XEP373" s="178"/>
      <c r="XEQ373" s="178"/>
      <c r="XER373" s="178"/>
    </row>
    <row r="374" s="146" customFormat="1" ht="24" customHeight="1" spans="1:6 16365:16372">
      <c r="A374" s="306">
        <v>2130310</v>
      </c>
      <c r="B374" s="298" t="s">
        <v>407</v>
      </c>
      <c r="C374" s="303">
        <v>50</v>
      </c>
      <c r="D374" s="303">
        <v>60</v>
      </c>
      <c r="E374" s="304">
        <f t="shared" si="5"/>
        <v>83.3333333333333</v>
      </c>
      <c r="F374" s="305"/>
      <c r="XEO374" s="178"/>
      <c r="XEP374" s="178"/>
      <c r="XEQ374" s="178"/>
      <c r="XER374" s="178"/>
    </row>
    <row r="375" s="146" customFormat="1" ht="24" customHeight="1" spans="1:6 16365:16372">
      <c r="A375" s="306">
        <v>2130311</v>
      </c>
      <c r="B375" s="298" t="s">
        <v>408</v>
      </c>
      <c r="C375" s="303"/>
      <c r="D375" s="303"/>
      <c r="E375" s="304"/>
      <c r="F375" s="305"/>
      <c r="XEO375" s="178"/>
      <c r="XEP375" s="178"/>
      <c r="XEQ375" s="178"/>
      <c r="XER375" s="178"/>
    </row>
    <row r="376" s="146" customFormat="1" ht="24" customHeight="1" spans="1:6 16365:16372">
      <c r="A376" s="306">
        <v>2130314</v>
      </c>
      <c r="B376" s="298" t="s">
        <v>409</v>
      </c>
      <c r="C376" s="303">
        <v>50</v>
      </c>
      <c r="D376" s="303">
        <v>103</v>
      </c>
      <c r="E376" s="304">
        <f t="shared" si="5"/>
        <v>48.5436893203884</v>
      </c>
      <c r="F376" s="305"/>
      <c r="XEK376" s="178"/>
      <c r="XEL376" s="178"/>
      <c r="XEM376" s="178"/>
      <c r="XEN376" s="178"/>
      <c r="XEO376" s="178"/>
      <c r="XEP376" s="178"/>
      <c r="XEQ376" s="178"/>
      <c r="XER376" s="178"/>
    </row>
    <row r="377" s="146" customFormat="1" ht="24" customHeight="1" spans="1:6 16365:16372">
      <c r="A377" s="306">
        <v>2130316</v>
      </c>
      <c r="B377" s="298" t="s">
        <v>410</v>
      </c>
      <c r="C377" s="303"/>
      <c r="D377" s="303"/>
      <c r="E377" s="304"/>
      <c r="F377" s="305"/>
      <c r="XEK377" s="178"/>
      <c r="XEL377" s="178"/>
      <c r="XEM377" s="178"/>
      <c r="XEN377" s="178"/>
      <c r="XEO377" s="178"/>
      <c r="XEP377" s="178"/>
      <c r="XEQ377" s="178"/>
      <c r="XER377" s="178"/>
    </row>
    <row r="378" s="146" customFormat="1" ht="24" customHeight="1" spans="1:6 16365:16372">
      <c r="A378" s="306">
        <v>2130399</v>
      </c>
      <c r="B378" s="298" t="s">
        <v>411</v>
      </c>
      <c r="C378" s="303">
        <v>386</v>
      </c>
      <c r="D378" s="303">
        <v>171</v>
      </c>
      <c r="E378" s="304">
        <f t="shared" si="5"/>
        <v>225.730994152047</v>
      </c>
      <c r="F378" s="305"/>
      <c r="XEO378" s="178"/>
      <c r="XEP378" s="178"/>
      <c r="XEQ378" s="178"/>
      <c r="XER378" s="178"/>
    </row>
    <row r="379" s="146" customFormat="1" ht="24" customHeight="1" spans="1:6 16365:16372">
      <c r="A379" s="302">
        <v>21305</v>
      </c>
      <c r="B379" s="298" t="s">
        <v>412</v>
      </c>
      <c r="C379" s="303">
        <f>SUM(C380)</f>
        <v>1465</v>
      </c>
      <c r="D379" s="303">
        <f>SUM(D380)</f>
        <v>1496</v>
      </c>
      <c r="E379" s="304">
        <f t="shared" si="5"/>
        <v>97.927807486631</v>
      </c>
      <c r="F379" s="305"/>
      <c r="XEO379" s="178"/>
      <c r="XEP379" s="178"/>
      <c r="XEQ379" s="178"/>
      <c r="XER379" s="178"/>
    </row>
    <row r="380" s="146" customFormat="1" ht="24" customHeight="1" spans="1:6 16365:16372">
      <c r="A380" s="306">
        <v>2130599</v>
      </c>
      <c r="B380" s="298" t="s">
        <v>413</v>
      </c>
      <c r="C380" s="303">
        <v>1465</v>
      </c>
      <c r="D380" s="303">
        <v>1496</v>
      </c>
      <c r="E380" s="304">
        <f t="shared" si="5"/>
        <v>97.927807486631</v>
      </c>
      <c r="F380" s="305"/>
      <c r="XEO380" s="178"/>
      <c r="XEP380" s="178"/>
      <c r="XEQ380" s="178"/>
      <c r="XER380" s="178"/>
    </row>
    <row r="381" s="146" customFormat="1" ht="24" customHeight="1" spans="1:6 16365:16372">
      <c r="A381" s="302">
        <v>21307</v>
      </c>
      <c r="B381" s="298" t="s">
        <v>414</v>
      </c>
      <c r="C381" s="303">
        <f>SUM(C382:C383)</f>
        <v>8041</v>
      </c>
      <c r="D381" s="303">
        <f>SUM(D382:D383)</f>
        <v>8000</v>
      </c>
      <c r="E381" s="304">
        <f t="shared" si="5"/>
        <v>100.5125</v>
      </c>
      <c r="F381" s="305"/>
      <c r="XEO381" s="178"/>
      <c r="XEP381" s="178"/>
      <c r="XEQ381" s="178"/>
      <c r="XER381" s="178"/>
    </row>
    <row r="382" s="146" customFormat="1" ht="24" customHeight="1" spans="1:6 16365:16372">
      <c r="A382" s="306">
        <v>2130701</v>
      </c>
      <c r="B382" s="298" t="s">
        <v>415</v>
      </c>
      <c r="C382" s="303"/>
      <c r="D382" s="303"/>
      <c r="E382" s="304"/>
      <c r="F382" s="305"/>
    </row>
    <row r="383" s="146" customFormat="1" ht="24" customHeight="1" spans="1:6 16365:16372">
      <c r="A383" s="306">
        <v>2130705</v>
      </c>
      <c r="B383" s="298" t="s">
        <v>416</v>
      </c>
      <c r="C383" s="303">
        <v>8041</v>
      </c>
      <c r="D383" s="303">
        <v>8000</v>
      </c>
      <c r="E383" s="304">
        <f t="shared" si="5"/>
        <v>100.5125</v>
      </c>
      <c r="F383" s="305"/>
      <c r="XEO383" s="178"/>
      <c r="XEP383" s="178"/>
      <c r="XEQ383" s="178"/>
      <c r="XER383" s="178"/>
    </row>
    <row r="384" s="146" customFormat="1" ht="25" customHeight="1" spans="1:6 16365:16372">
      <c r="A384" s="302">
        <v>21308</v>
      </c>
      <c r="B384" s="298" t="s">
        <v>417</v>
      </c>
      <c r="C384" s="303">
        <f>SUM(C385)</f>
        <v>0</v>
      </c>
      <c r="D384" s="303">
        <f>SUM(D385)</f>
        <v>15</v>
      </c>
      <c r="E384" s="304">
        <f t="shared" si="5"/>
        <v>0</v>
      </c>
      <c r="F384" s="305"/>
      <c r="XEO384" s="178"/>
      <c r="XEP384" s="178"/>
      <c r="XEQ384" s="178"/>
      <c r="XER384" s="178"/>
    </row>
    <row r="385" s="146" customFormat="1" ht="25" customHeight="1" spans="1:6 16365:16372">
      <c r="A385" s="306">
        <v>2130804</v>
      </c>
      <c r="B385" s="298" t="s">
        <v>418</v>
      </c>
      <c r="C385" s="303"/>
      <c r="D385" s="303">
        <v>15</v>
      </c>
      <c r="E385" s="304">
        <f t="shared" si="5"/>
        <v>0</v>
      </c>
      <c r="F385" s="305"/>
      <c r="XEO385" s="178"/>
      <c r="XEP385" s="178"/>
      <c r="XEQ385" s="178"/>
      <c r="XER385" s="178"/>
    </row>
    <row r="386" s="146" customFormat="1" ht="25" customHeight="1" spans="1:6 16365:16372">
      <c r="A386" s="297">
        <v>214</v>
      </c>
      <c r="B386" s="298" t="s">
        <v>419</v>
      </c>
      <c r="C386" s="299">
        <f>C387+C392</f>
        <v>6645</v>
      </c>
      <c r="D386" s="299">
        <f>D387+D392</f>
        <v>7211</v>
      </c>
      <c r="E386" s="300">
        <f t="shared" si="5"/>
        <v>92.1508805990847</v>
      </c>
      <c r="F386" s="301"/>
      <c r="XEO386" s="178"/>
      <c r="XEP386" s="178"/>
      <c r="XEQ386" s="178"/>
      <c r="XER386" s="178"/>
    </row>
    <row r="387" s="146" customFormat="1" ht="25" customHeight="1" spans="1:6 16365:16372">
      <c r="A387" s="302">
        <v>21401</v>
      </c>
      <c r="B387" s="298" t="s">
        <v>420</v>
      </c>
      <c r="C387" s="303">
        <f>SUM(C388:C391)</f>
        <v>2145</v>
      </c>
      <c r="D387" s="303">
        <f>SUM(D388:D391)</f>
        <v>2711</v>
      </c>
      <c r="E387" s="304">
        <f t="shared" si="5"/>
        <v>79.1220951678347</v>
      </c>
      <c r="F387" s="305"/>
      <c r="XEO387" s="178"/>
      <c r="XEP387" s="178"/>
      <c r="XEQ387" s="178"/>
      <c r="XER387" s="178"/>
    </row>
    <row r="388" s="146" customFormat="1" ht="25" customHeight="1" spans="1:6 16365:16372">
      <c r="A388" s="306">
        <v>2140101</v>
      </c>
      <c r="B388" s="298" t="s">
        <v>117</v>
      </c>
      <c r="C388" s="303">
        <v>952</v>
      </c>
      <c r="D388" s="303">
        <v>1940</v>
      </c>
      <c r="E388" s="304">
        <f t="shared" si="5"/>
        <v>49.0721649484536</v>
      </c>
      <c r="F388" s="305"/>
      <c r="XEO388" s="178"/>
      <c r="XEP388" s="178"/>
      <c r="XEQ388" s="178"/>
      <c r="XER388" s="178"/>
    </row>
    <row r="389" s="146" customFormat="1" ht="25" customHeight="1" spans="1:6 16365:16372">
      <c r="A389" s="306">
        <v>2140104</v>
      </c>
      <c r="B389" s="298" t="s">
        <v>421</v>
      </c>
      <c r="C389" s="303"/>
      <c r="D389" s="303">
        <v>200</v>
      </c>
      <c r="E389" s="304">
        <f t="shared" si="5"/>
        <v>0</v>
      </c>
      <c r="F389" s="305"/>
      <c r="XEO389" s="178"/>
      <c r="XEP389" s="178"/>
      <c r="XEQ389" s="178"/>
      <c r="XER389" s="178"/>
    </row>
    <row r="390" s="146" customFormat="1" ht="25" customHeight="1" spans="1:6 16365:16372">
      <c r="A390" s="306">
        <v>2140106</v>
      </c>
      <c r="B390" s="298" t="s">
        <v>422</v>
      </c>
      <c r="C390" s="303">
        <v>115</v>
      </c>
      <c r="D390" s="303">
        <v>266</v>
      </c>
      <c r="E390" s="304">
        <f t="shared" ref="E390:E453" si="8">C390/D390*100</f>
        <v>43.2330827067669</v>
      </c>
      <c r="F390" s="305"/>
      <c r="XEO390" s="178"/>
      <c r="XEP390" s="178"/>
      <c r="XEQ390" s="178"/>
      <c r="XER390" s="178"/>
    </row>
    <row r="391" s="146" customFormat="1" ht="25" customHeight="1" spans="1:6 16365:16372">
      <c r="A391" s="306">
        <v>2140199</v>
      </c>
      <c r="B391" s="298" t="s">
        <v>423</v>
      </c>
      <c r="C391" s="303">
        <v>1078</v>
      </c>
      <c r="D391" s="303">
        <v>305</v>
      </c>
      <c r="E391" s="304">
        <f t="shared" si="8"/>
        <v>353.44262295082</v>
      </c>
      <c r="F391" s="305"/>
      <c r="XEK391" s="178"/>
      <c r="XEL391" s="178"/>
      <c r="XEM391" s="178"/>
      <c r="XEN391" s="178"/>
      <c r="XEO391" s="178"/>
      <c r="XEP391" s="178"/>
      <c r="XEQ391" s="178"/>
      <c r="XER391" s="178"/>
    </row>
    <row r="392" s="146" customFormat="1" ht="25" customHeight="1" spans="1:6 16365:16372">
      <c r="A392" s="302">
        <v>21499</v>
      </c>
      <c r="B392" s="298" t="s">
        <v>424</v>
      </c>
      <c r="C392" s="303">
        <f>SUM(C393:C394)</f>
        <v>4500</v>
      </c>
      <c r="D392" s="303">
        <f>SUM(D393:D394)</f>
        <v>4500</v>
      </c>
      <c r="E392" s="304">
        <f t="shared" si="8"/>
        <v>100</v>
      </c>
      <c r="F392" s="305"/>
      <c r="XEO392" s="178"/>
      <c r="XEP392" s="178"/>
      <c r="XEQ392" s="178"/>
      <c r="XER392" s="178"/>
    </row>
    <row r="393" s="146" customFormat="1" ht="25" customHeight="1" spans="1:6 16365:16372">
      <c r="A393" s="306">
        <v>2149901</v>
      </c>
      <c r="B393" s="298" t="s">
        <v>425</v>
      </c>
      <c r="C393" s="303">
        <v>4500</v>
      </c>
      <c r="D393" s="303">
        <v>4500</v>
      </c>
      <c r="E393" s="304">
        <f t="shared" si="8"/>
        <v>100</v>
      </c>
      <c r="F393" s="305"/>
      <c r="XEO393" s="178"/>
      <c r="XEP393" s="178"/>
      <c r="XEQ393" s="178"/>
      <c r="XER393" s="178"/>
    </row>
    <row r="394" s="146" customFormat="1" ht="25" customHeight="1" spans="1:6 16365:16372">
      <c r="A394" s="306">
        <v>2149999</v>
      </c>
      <c r="B394" s="298" t="s">
        <v>426</v>
      </c>
      <c r="C394" s="303"/>
      <c r="D394" s="303"/>
      <c r="E394" s="304"/>
      <c r="F394" s="305"/>
      <c r="XEO394" s="178"/>
      <c r="XEP394" s="178"/>
      <c r="XEQ394" s="178"/>
      <c r="XER394" s="178"/>
    </row>
    <row r="395" s="146" customFormat="1" ht="25" customHeight="1" spans="1:6 16365:16372">
      <c r="A395" s="297">
        <v>215</v>
      </c>
      <c r="B395" s="298" t="s">
        <v>427</v>
      </c>
      <c r="C395" s="299">
        <f>C396+C399+C402</f>
        <v>2098</v>
      </c>
      <c r="D395" s="299">
        <f>D396+D399+D402</f>
        <v>2561</v>
      </c>
      <c r="E395" s="300">
        <f t="shared" si="8"/>
        <v>81.9211245607185</v>
      </c>
      <c r="F395" s="301"/>
      <c r="XEO395" s="178"/>
      <c r="XEP395" s="178"/>
      <c r="XEQ395" s="178"/>
      <c r="XER395" s="178"/>
    </row>
    <row r="396" s="146" customFormat="1" ht="25" customHeight="1" spans="1:6 16365:16372">
      <c r="A396" s="302">
        <v>21502</v>
      </c>
      <c r="B396" s="298" t="s">
        <v>428</v>
      </c>
      <c r="C396" s="303">
        <f>SUM(C397:C398)</f>
        <v>1291</v>
      </c>
      <c r="D396" s="303">
        <f>SUM(D397:D398)</f>
        <v>1290</v>
      </c>
      <c r="E396" s="304">
        <f t="shared" si="8"/>
        <v>100.077519379845</v>
      </c>
      <c r="F396" s="305"/>
      <c r="XEO396" s="178"/>
      <c r="XEP396" s="178"/>
      <c r="XEQ396" s="178"/>
      <c r="XER396" s="178"/>
    </row>
    <row r="397" s="146" customFormat="1" ht="25" customHeight="1" spans="1:6 16365:16372">
      <c r="A397" s="306">
        <v>2150204</v>
      </c>
      <c r="B397" s="298" t="s">
        <v>429</v>
      </c>
      <c r="C397" s="303">
        <v>4</v>
      </c>
      <c r="D397" s="303">
        <v>5</v>
      </c>
      <c r="E397" s="304">
        <f t="shared" si="8"/>
        <v>80</v>
      </c>
      <c r="F397" s="305"/>
      <c r="XEO397" s="178"/>
      <c r="XEP397" s="178"/>
      <c r="XEQ397" s="178"/>
      <c r="XER397" s="178"/>
    </row>
    <row r="398" s="146" customFormat="1" ht="25" customHeight="1" spans="1:6 16365:16372">
      <c r="A398" s="306">
        <v>2150299</v>
      </c>
      <c r="B398" s="298" t="s">
        <v>430</v>
      </c>
      <c r="C398" s="303">
        <v>1287</v>
      </c>
      <c r="D398" s="303">
        <v>1285</v>
      </c>
      <c r="E398" s="304">
        <f t="shared" si="8"/>
        <v>100.155642023346</v>
      </c>
      <c r="F398" s="305"/>
      <c r="XEO398" s="178"/>
      <c r="XEP398" s="178"/>
      <c r="XEQ398" s="178"/>
      <c r="XER398" s="178"/>
    </row>
    <row r="399" s="146" customFormat="1" ht="25" customHeight="1" spans="1:6 16365:16372">
      <c r="A399" s="302">
        <v>21507</v>
      </c>
      <c r="B399" s="298" t="s">
        <v>431</v>
      </c>
      <c r="C399" s="303">
        <f>SUM(C400:C401)</f>
        <v>233</v>
      </c>
      <c r="D399" s="303">
        <f>SUM(D400:D401)</f>
        <v>333</v>
      </c>
      <c r="E399" s="304">
        <f t="shared" si="8"/>
        <v>69.96996996997</v>
      </c>
      <c r="F399" s="305"/>
      <c r="XEO399" s="178"/>
      <c r="XEP399" s="178"/>
      <c r="XEQ399" s="178"/>
      <c r="XER399" s="178"/>
    </row>
    <row r="400" s="146" customFormat="1" ht="25" customHeight="1" spans="1:6 16365:16372">
      <c r="A400" s="306">
        <v>2150701</v>
      </c>
      <c r="B400" s="298" t="s">
        <v>117</v>
      </c>
      <c r="C400" s="303">
        <v>121</v>
      </c>
      <c r="D400" s="303">
        <v>287</v>
      </c>
      <c r="E400" s="304">
        <f t="shared" si="8"/>
        <v>42.1602787456446</v>
      </c>
      <c r="F400" s="305"/>
      <c r="XEO400" s="178"/>
      <c r="XEP400" s="178"/>
      <c r="XEQ400" s="178"/>
      <c r="XER400" s="178"/>
    </row>
    <row r="401" s="146" customFormat="1" ht="25" customHeight="1" spans="1:6 16365:16372">
      <c r="A401" s="306">
        <v>2150799</v>
      </c>
      <c r="B401" s="298" t="s">
        <v>432</v>
      </c>
      <c r="C401" s="303">
        <v>112</v>
      </c>
      <c r="D401" s="303">
        <v>46</v>
      </c>
      <c r="E401" s="304">
        <f t="shared" si="8"/>
        <v>243.478260869565</v>
      </c>
      <c r="F401" s="305"/>
      <c r="XEK401" s="178"/>
      <c r="XEL401" s="178"/>
      <c r="XEM401" s="178"/>
      <c r="XEN401" s="178"/>
      <c r="XEO401" s="178"/>
      <c r="XEP401" s="178"/>
      <c r="XEQ401" s="178"/>
      <c r="XER401" s="178"/>
    </row>
    <row r="402" s="146" customFormat="1" ht="25" customHeight="1" spans="1:6 16365:16372">
      <c r="A402" s="302">
        <v>21508</v>
      </c>
      <c r="B402" s="298" t="s">
        <v>433</v>
      </c>
      <c r="C402" s="303">
        <f>SUM(C403:C405)</f>
        <v>574</v>
      </c>
      <c r="D402" s="303">
        <f>SUM(D403:D405)</f>
        <v>938</v>
      </c>
      <c r="E402" s="304">
        <f t="shared" si="8"/>
        <v>61.1940298507463</v>
      </c>
      <c r="F402" s="305"/>
      <c r="XEO402" s="178"/>
      <c r="XEP402" s="178"/>
      <c r="XEQ402" s="178"/>
      <c r="XER402" s="178"/>
    </row>
    <row r="403" s="146" customFormat="1" ht="25" customHeight="1" spans="1:6 16365:16372">
      <c r="A403" s="306">
        <v>2150801</v>
      </c>
      <c r="B403" s="298" t="s">
        <v>117</v>
      </c>
      <c r="C403" s="303">
        <v>378</v>
      </c>
      <c r="D403" s="303">
        <v>742</v>
      </c>
      <c r="E403" s="304">
        <f t="shared" si="8"/>
        <v>50.9433962264151</v>
      </c>
      <c r="F403" s="305"/>
      <c r="XEO403" s="178"/>
      <c r="XEP403" s="178"/>
      <c r="XEQ403" s="178"/>
      <c r="XER403" s="178"/>
    </row>
    <row r="404" s="146" customFormat="1" ht="25" customHeight="1" spans="1:6 16365:16372">
      <c r="A404" s="306">
        <v>2150805</v>
      </c>
      <c r="B404" s="298" t="s">
        <v>434</v>
      </c>
      <c r="C404" s="303"/>
      <c r="D404" s="303"/>
      <c r="E404" s="304"/>
      <c r="F404" s="305"/>
      <c r="XEK404" s="178"/>
      <c r="XEL404" s="178"/>
      <c r="XEM404" s="178"/>
      <c r="XEN404" s="178"/>
      <c r="XEO404" s="178"/>
      <c r="XEP404" s="178"/>
      <c r="XEQ404" s="178"/>
      <c r="XER404" s="178"/>
    </row>
    <row r="405" s="146" customFormat="1" ht="25" customHeight="1" spans="1:6 16365:16372">
      <c r="A405" s="306">
        <v>2150899</v>
      </c>
      <c r="B405" s="298" t="s">
        <v>435</v>
      </c>
      <c r="C405" s="303">
        <v>196</v>
      </c>
      <c r="D405" s="303">
        <v>196</v>
      </c>
      <c r="E405" s="304">
        <f t="shared" si="8"/>
        <v>100</v>
      </c>
      <c r="F405" s="305"/>
      <c r="XEK405" s="178"/>
      <c r="XEL405" s="178"/>
      <c r="XEM405" s="178"/>
      <c r="XEN405" s="178"/>
      <c r="XEO405" s="178"/>
      <c r="XEP405" s="178"/>
      <c r="XEQ405" s="178"/>
      <c r="XER405" s="178"/>
    </row>
    <row r="406" s="146" customFormat="1" ht="25" customHeight="1" spans="1:6 16365:16372">
      <c r="A406" s="297">
        <v>216</v>
      </c>
      <c r="B406" s="298" t="s">
        <v>436</v>
      </c>
      <c r="C406" s="299">
        <f>C407+C409</f>
        <v>273</v>
      </c>
      <c r="D406" s="299">
        <f>D407+D409</f>
        <v>40489</v>
      </c>
      <c r="E406" s="300">
        <f t="shared" si="8"/>
        <v>0.674257205660797</v>
      </c>
      <c r="F406" s="301"/>
      <c r="XEO406" s="178"/>
      <c r="XEP406" s="178"/>
      <c r="XEQ406" s="178"/>
      <c r="XER406" s="178"/>
    </row>
    <row r="407" s="178" customFormat="1" ht="25" customHeight="1" spans="1:6 16365:16372">
      <c r="A407" s="302">
        <v>21602</v>
      </c>
      <c r="B407" s="298" t="s">
        <v>437</v>
      </c>
      <c r="C407" s="303">
        <f>SUM(C408)</f>
        <v>273</v>
      </c>
      <c r="D407" s="303">
        <f>SUM(D408)</f>
        <v>40489</v>
      </c>
      <c r="E407" s="304">
        <f t="shared" si="8"/>
        <v>0.674257205660797</v>
      </c>
      <c r="F407" s="305"/>
    </row>
    <row r="408" s="146" customFormat="1" ht="25" customHeight="1" spans="1:6 16365:16372">
      <c r="A408" s="306">
        <v>2160299</v>
      </c>
      <c r="B408" s="298" t="s">
        <v>438</v>
      </c>
      <c r="C408" s="303">
        <v>273</v>
      </c>
      <c r="D408" s="303">
        <v>40489</v>
      </c>
      <c r="E408" s="304">
        <f t="shared" si="8"/>
        <v>0.674257205660797</v>
      </c>
      <c r="F408" s="305"/>
      <c r="XEK408" s="178"/>
      <c r="XEL408" s="178"/>
      <c r="XEM408" s="178"/>
      <c r="XEN408" s="178"/>
      <c r="XEO408" s="178"/>
      <c r="XEP408" s="178"/>
      <c r="XEQ408" s="178"/>
      <c r="XER408" s="178"/>
    </row>
    <row r="409" s="146" customFormat="1" ht="25" customHeight="1" spans="1:6 16365:16372">
      <c r="A409" s="302">
        <v>21699</v>
      </c>
      <c r="B409" s="298" t="s">
        <v>439</v>
      </c>
      <c r="C409" s="303">
        <f>SUM(C410)</f>
        <v>0</v>
      </c>
      <c r="D409" s="303">
        <f>SUM(D410)</f>
        <v>0</v>
      </c>
      <c r="E409" s="304"/>
      <c r="F409" s="305"/>
      <c r="XEO409" s="178"/>
      <c r="XEP409" s="178"/>
      <c r="XEQ409" s="178"/>
      <c r="XER409" s="178"/>
    </row>
    <row r="410" s="146" customFormat="1" ht="25" customHeight="1" spans="1:6 16365:16372">
      <c r="A410" s="306">
        <v>2169999</v>
      </c>
      <c r="B410" s="298" t="s">
        <v>440</v>
      </c>
      <c r="C410" s="303"/>
      <c r="D410" s="303"/>
      <c r="E410" s="304"/>
      <c r="F410" s="305"/>
      <c r="XEO410" s="178"/>
      <c r="XEP410" s="178"/>
      <c r="XEQ410" s="178"/>
      <c r="XER410" s="178"/>
    </row>
    <row r="411" s="146" customFormat="1" ht="25" customHeight="1" spans="1:6 16365:16372">
      <c r="A411" s="297">
        <v>219</v>
      </c>
      <c r="B411" s="298" t="s">
        <v>441</v>
      </c>
      <c r="C411" s="299">
        <f>C412</f>
        <v>50</v>
      </c>
      <c r="D411" s="299">
        <f>D412</f>
        <v>0</v>
      </c>
      <c r="E411" s="300"/>
      <c r="F411" s="301"/>
      <c r="XEO411" s="178"/>
      <c r="XEP411" s="178"/>
      <c r="XEQ411" s="178"/>
      <c r="XER411" s="178"/>
    </row>
    <row r="412" s="146" customFormat="1" ht="25" customHeight="1" spans="1:6 16365:16372">
      <c r="A412" s="302">
        <v>21999</v>
      </c>
      <c r="B412" s="298" t="s">
        <v>442</v>
      </c>
      <c r="C412" s="303">
        <f>C413</f>
        <v>50</v>
      </c>
      <c r="D412" s="303">
        <f>D413</f>
        <v>0</v>
      </c>
      <c r="E412" s="304"/>
      <c r="F412" s="305"/>
      <c r="XEO412" s="178"/>
      <c r="XEP412" s="178"/>
      <c r="XEQ412" s="178"/>
      <c r="XER412" s="178"/>
    </row>
    <row r="413" s="146" customFormat="1" ht="25" customHeight="1" spans="1:6 16365:16372">
      <c r="A413" s="306">
        <v>21999</v>
      </c>
      <c r="B413" s="298" t="s">
        <v>443</v>
      </c>
      <c r="C413" s="303">
        <v>50</v>
      </c>
      <c r="D413" s="303"/>
      <c r="E413" s="304"/>
      <c r="F413" s="305"/>
      <c r="XEO413" s="178"/>
      <c r="XEP413" s="178"/>
      <c r="XEQ413" s="178"/>
      <c r="XER413" s="178"/>
    </row>
    <row r="414" s="146" customFormat="1" ht="25" customHeight="1" spans="1:6 16365:16372">
      <c r="A414" s="297">
        <v>220</v>
      </c>
      <c r="B414" s="298" t="s">
        <v>444</v>
      </c>
      <c r="C414" s="299">
        <f>C415+C426</f>
        <v>6359</v>
      </c>
      <c r="D414" s="299">
        <f>D415+D426</f>
        <v>10490</v>
      </c>
      <c r="E414" s="300">
        <f t="shared" si="8"/>
        <v>60.6196377502383</v>
      </c>
      <c r="F414" s="301"/>
      <c r="XEK414" s="178"/>
      <c r="XEL414" s="178"/>
      <c r="XEM414" s="178"/>
      <c r="XEN414" s="178"/>
      <c r="XEO414" s="178"/>
      <c r="XEP414" s="178"/>
      <c r="XEQ414" s="178"/>
      <c r="XER414" s="178"/>
    </row>
    <row r="415" s="146" customFormat="1" ht="25" customHeight="1" spans="1:6 16365:16372">
      <c r="A415" s="302">
        <v>22001</v>
      </c>
      <c r="B415" s="298" t="s">
        <v>445</v>
      </c>
      <c r="C415" s="303">
        <f>SUM(C416:C425)</f>
        <v>6135</v>
      </c>
      <c r="D415" s="303">
        <f>SUM(D416:D425)</f>
        <v>10217</v>
      </c>
      <c r="E415" s="304">
        <f t="shared" si="8"/>
        <v>60.0469805226583</v>
      </c>
      <c r="F415" s="305"/>
      <c r="XEO415" s="178"/>
      <c r="XEP415" s="178"/>
      <c r="XEQ415" s="178"/>
      <c r="XER415" s="178"/>
    </row>
    <row r="416" s="146" customFormat="1" ht="25" customHeight="1" spans="1:6 16365:16372">
      <c r="A416" s="306">
        <v>2200101</v>
      </c>
      <c r="B416" s="298" t="s">
        <v>117</v>
      </c>
      <c r="C416" s="303">
        <v>2463</v>
      </c>
      <c r="D416" s="303">
        <v>4395</v>
      </c>
      <c r="E416" s="304">
        <f t="shared" si="8"/>
        <v>56.0409556313993</v>
      </c>
      <c r="F416" s="305"/>
      <c r="XEO416" s="178"/>
      <c r="XEP416" s="178"/>
      <c r="XEQ416" s="178"/>
      <c r="XER416" s="178"/>
    </row>
    <row r="417" s="146" customFormat="1" ht="25" customHeight="1" spans="1:7 16365:16372">
      <c r="A417" s="306">
        <v>2200104</v>
      </c>
      <c r="B417" s="298" t="s">
        <v>446</v>
      </c>
      <c r="C417" s="303">
        <v>400</v>
      </c>
      <c r="D417" s="303">
        <v>700</v>
      </c>
      <c r="E417" s="304">
        <f t="shared" si="8"/>
        <v>57.1428571428571</v>
      </c>
      <c r="F417" s="305"/>
      <c r="XEO417" s="178"/>
      <c r="XEP417" s="178"/>
      <c r="XEQ417" s="178"/>
      <c r="XER417" s="178"/>
    </row>
    <row r="418" s="178" customFormat="1" ht="25" customHeight="1" spans="1:7 16365:16372">
      <c r="A418" s="306">
        <v>2200106</v>
      </c>
      <c r="B418" s="298" t="s">
        <v>447</v>
      </c>
      <c r="C418" s="303">
        <v>538</v>
      </c>
      <c r="D418" s="303">
        <v>2275</v>
      </c>
      <c r="E418" s="304">
        <f t="shared" si="8"/>
        <v>23.6483516483516</v>
      </c>
      <c r="F418" s="305"/>
      <c r="G418" s="146"/>
    </row>
    <row r="419" s="178" customFormat="1" ht="25" customHeight="1" spans="1:7 16365:16372">
      <c r="A419" s="306">
        <v>2200108</v>
      </c>
      <c r="B419" s="298" t="s">
        <v>448</v>
      </c>
      <c r="C419" s="303"/>
      <c r="D419" s="303">
        <v>318</v>
      </c>
      <c r="E419" s="304">
        <f t="shared" si="8"/>
        <v>0</v>
      </c>
      <c r="F419" s="305"/>
      <c r="G419" s="146"/>
    </row>
    <row r="420" s="146" customFormat="1" ht="25" customHeight="1" spans="1:7 16365:16372">
      <c r="A420" s="306">
        <v>2200109</v>
      </c>
      <c r="B420" s="298" t="s">
        <v>449</v>
      </c>
      <c r="C420" s="303">
        <v>237</v>
      </c>
      <c r="D420" s="303">
        <v>717</v>
      </c>
      <c r="E420" s="304">
        <f t="shared" si="8"/>
        <v>33.0543933054393</v>
      </c>
      <c r="F420" s="305"/>
      <c r="XEK420" s="178"/>
      <c r="XEL420" s="178"/>
      <c r="XEM420" s="178"/>
      <c r="XEN420" s="178"/>
      <c r="XEO420" s="178"/>
      <c r="XEP420" s="178"/>
      <c r="XEQ420" s="178"/>
      <c r="XER420" s="178"/>
    </row>
    <row r="421" s="146" customFormat="1" ht="25" customHeight="1" spans="1:7 16365:16372">
      <c r="A421" s="306">
        <v>2200113</v>
      </c>
      <c r="B421" s="298" t="s">
        <v>450</v>
      </c>
      <c r="C421" s="303">
        <v>200</v>
      </c>
      <c r="D421" s="303"/>
      <c r="E421" s="304"/>
      <c r="F421" s="305"/>
      <c r="XEK421" s="178"/>
      <c r="XEL421" s="178"/>
      <c r="XEM421" s="178"/>
      <c r="XEN421" s="178"/>
      <c r="XEO421" s="178"/>
      <c r="XEP421" s="178"/>
      <c r="XEQ421" s="178"/>
      <c r="XER421" s="178"/>
    </row>
    <row r="422" s="146" customFormat="1" ht="25" customHeight="1" spans="1:7 16365:16372">
      <c r="A422" s="306">
        <v>2200114</v>
      </c>
      <c r="B422" s="298" t="s">
        <v>451</v>
      </c>
      <c r="C422" s="303"/>
      <c r="D422" s="303">
        <v>350</v>
      </c>
      <c r="E422" s="304">
        <f t="shared" si="8"/>
        <v>0</v>
      </c>
      <c r="F422" s="305"/>
      <c r="XEK422" s="178"/>
      <c r="XEL422" s="178"/>
      <c r="XEM422" s="178"/>
      <c r="XEN422" s="178"/>
      <c r="XEO422" s="178"/>
      <c r="XEP422" s="178"/>
      <c r="XEQ422" s="178"/>
      <c r="XER422" s="178"/>
    </row>
    <row r="423" s="146" customFormat="1" ht="25" customHeight="1" spans="1:7 16365:16372">
      <c r="A423" s="306">
        <v>2200120</v>
      </c>
      <c r="B423" s="298" t="s">
        <v>452</v>
      </c>
      <c r="C423" s="303">
        <v>34</v>
      </c>
      <c r="D423" s="303">
        <v>80</v>
      </c>
      <c r="E423" s="304">
        <f t="shared" si="8"/>
        <v>42.5</v>
      </c>
      <c r="F423" s="305"/>
      <c r="XEK423" s="178"/>
      <c r="XEL423" s="178"/>
      <c r="XEM423" s="178"/>
      <c r="XEN423" s="178"/>
      <c r="XEO423" s="178"/>
      <c r="XEP423" s="178"/>
      <c r="XEQ423" s="178"/>
      <c r="XER423" s="178"/>
    </row>
    <row r="424" s="146" customFormat="1" ht="25" customHeight="1" spans="1:7 16365:16372">
      <c r="A424" s="306">
        <v>2200150</v>
      </c>
      <c r="B424" s="298" t="s">
        <v>122</v>
      </c>
      <c r="C424" s="303">
        <v>1565</v>
      </c>
      <c r="D424" s="303">
        <v>298</v>
      </c>
      <c r="E424" s="304">
        <f t="shared" si="8"/>
        <v>525.167785234899</v>
      </c>
      <c r="F424" s="305"/>
      <c r="XEO424" s="178"/>
      <c r="XEP424" s="178"/>
      <c r="XEQ424" s="178"/>
      <c r="XER424" s="178"/>
    </row>
    <row r="425" s="146" customFormat="1" ht="25" customHeight="1" spans="1:7 16365:16372">
      <c r="A425" s="306">
        <v>2200199</v>
      </c>
      <c r="B425" s="298" t="s">
        <v>453</v>
      </c>
      <c r="C425" s="303">
        <v>698</v>
      </c>
      <c r="D425" s="303">
        <v>1084</v>
      </c>
      <c r="E425" s="304">
        <f t="shared" si="8"/>
        <v>64.3911439114391</v>
      </c>
      <c r="F425" s="305"/>
      <c r="XEO425" s="178"/>
      <c r="XEP425" s="178"/>
      <c r="XEQ425" s="178"/>
      <c r="XER425" s="178"/>
    </row>
    <row r="426" s="146" customFormat="1" ht="25" customHeight="1" spans="1:7 16365:16372">
      <c r="A426" s="302">
        <v>22005</v>
      </c>
      <c r="B426" s="298" t="s">
        <v>454</v>
      </c>
      <c r="C426" s="303">
        <f>SUM(C427:C429)</f>
        <v>224</v>
      </c>
      <c r="D426" s="303">
        <f>SUM(D427:D429)</f>
        <v>273</v>
      </c>
      <c r="E426" s="304">
        <f t="shared" si="8"/>
        <v>82.051282051282</v>
      </c>
      <c r="F426" s="305"/>
      <c r="XEK426" s="178"/>
      <c r="XEL426" s="178"/>
      <c r="XEM426" s="178"/>
      <c r="XEN426" s="178"/>
      <c r="XEO426" s="178"/>
      <c r="XEP426" s="178"/>
      <c r="XEQ426" s="178"/>
      <c r="XER426" s="178"/>
    </row>
    <row r="427" s="146" customFormat="1" ht="25" customHeight="1" spans="1:7 16365:16372">
      <c r="A427" s="306">
        <v>2200501</v>
      </c>
      <c r="B427" s="298" t="s">
        <v>117</v>
      </c>
      <c r="C427" s="303">
        <v>154</v>
      </c>
      <c r="D427" s="303">
        <v>228</v>
      </c>
      <c r="E427" s="304">
        <f t="shared" si="8"/>
        <v>67.5438596491228</v>
      </c>
      <c r="F427" s="305"/>
      <c r="XEO427" s="178"/>
      <c r="XEP427" s="178"/>
      <c r="XEQ427" s="178"/>
      <c r="XER427" s="178"/>
    </row>
    <row r="428" s="146" customFormat="1" ht="25" customHeight="1" spans="1:7 16365:16372">
      <c r="A428" s="306">
        <v>2200504</v>
      </c>
      <c r="B428" s="298" t="s">
        <v>455</v>
      </c>
      <c r="C428" s="303">
        <v>70</v>
      </c>
      <c r="D428" s="303">
        <v>45</v>
      </c>
      <c r="E428" s="304">
        <f t="shared" si="8"/>
        <v>155.555555555556</v>
      </c>
      <c r="F428" s="305"/>
      <c r="XEO428" s="178"/>
      <c r="XEP428" s="178"/>
      <c r="XEQ428" s="178"/>
      <c r="XER428" s="178"/>
    </row>
    <row r="429" s="146" customFormat="1" ht="25" customHeight="1" spans="1:7 16365:16372">
      <c r="A429" s="306">
        <v>2200599</v>
      </c>
      <c r="B429" s="298" t="s">
        <v>456</v>
      </c>
      <c r="C429" s="303"/>
      <c r="D429" s="303"/>
      <c r="E429" s="304"/>
      <c r="F429" s="305"/>
      <c r="XEO429" s="178"/>
      <c r="XEP429" s="178"/>
      <c r="XEQ429" s="178"/>
      <c r="XER429" s="178"/>
    </row>
    <row r="430" s="178" customFormat="1" ht="25" customHeight="1" spans="1:7 16365:16372">
      <c r="A430" s="297">
        <v>221</v>
      </c>
      <c r="B430" s="298" t="s">
        <v>457</v>
      </c>
      <c r="C430" s="299">
        <f>C431+C440+C436</f>
        <v>21794</v>
      </c>
      <c r="D430" s="299">
        <f>D431+D440+D436</f>
        <v>0</v>
      </c>
      <c r="E430" s="300"/>
      <c r="F430" s="301"/>
    </row>
    <row r="431" s="146" customFormat="1" ht="25" customHeight="1" spans="1:7 16365:16372">
      <c r="A431" s="302">
        <v>22101</v>
      </c>
      <c r="B431" s="298" t="s">
        <v>458</v>
      </c>
      <c r="C431" s="303">
        <f>SUM(C432:C435)</f>
        <v>0</v>
      </c>
      <c r="D431" s="303">
        <f>SUM(D432:D435)</f>
        <v>0</v>
      </c>
      <c r="E431" s="304"/>
      <c r="F431" s="305"/>
      <c r="XEK431" s="178"/>
      <c r="XEL431" s="178"/>
      <c r="XEM431" s="178"/>
      <c r="XEN431" s="178"/>
      <c r="XEO431" s="178"/>
      <c r="XEP431" s="178"/>
      <c r="XEQ431" s="178"/>
      <c r="XER431" s="178"/>
    </row>
    <row r="432" s="146" customFormat="1" ht="25" customHeight="1" spans="1:7 16365:16372">
      <c r="A432" s="306">
        <v>2210103</v>
      </c>
      <c r="B432" s="298" t="s">
        <v>459</v>
      </c>
      <c r="C432" s="303"/>
      <c r="D432" s="303"/>
      <c r="E432" s="304"/>
      <c r="F432" s="305"/>
    </row>
    <row r="433" s="178" customFormat="1" ht="25" customHeight="1" spans="1:7 16365:16372">
      <c r="A433" s="306">
        <v>2210108</v>
      </c>
      <c r="B433" s="298" t="s">
        <v>460</v>
      </c>
      <c r="C433" s="303"/>
      <c r="D433" s="303"/>
      <c r="E433" s="304"/>
      <c r="F433" s="305"/>
      <c r="G433" s="146"/>
    </row>
    <row r="434" s="178" customFormat="1" ht="25" customHeight="1" spans="1:7 16365:16372">
      <c r="A434" s="306">
        <v>2210110</v>
      </c>
      <c r="B434" s="298" t="s">
        <v>461</v>
      </c>
      <c r="C434" s="303"/>
      <c r="D434" s="303"/>
      <c r="E434" s="304"/>
      <c r="F434" s="305"/>
      <c r="G434" s="146"/>
    </row>
    <row r="435" s="178" customFormat="1" ht="25" customHeight="1" spans="1:7 16365:16372">
      <c r="A435" s="306">
        <v>2210199</v>
      </c>
      <c r="B435" s="298" t="s">
        <v>462</v>
      </c>
      <c r="C435" s="303"/>
      <c r="D435" s="303"/>
      <c r="E435" s="304"/>
      <c r="F435" s="305"/>
      <c r="G435" s="146"/>
    </row>
    <row r="436" s="178" customFormat="1" ht="25" customHeight="1" spans="1:7 16365:16372">
      <c r="A436" s="302">
        <v>22102</v>
      </c>
      <c r="B436" s="298" t="s">
        <v>463</v>
      </c>
      <c r="C436" s="303">
        <f>SUM(C437:C439)</f>
        <v>21794</v>
      </c>
      <c r="D436" s="303">
        <f>SUM(D437:D439)</f>
        <v>0</v>
      </c>
      <c r="E436" s="304"/>
      <c r="F436" s="305"/>
      <c r="G436" s="146"/>
    </row>
    <row r="437" s="178" customFormat="1" ht="25" customHeight="1" spans="1:7 16365:16372">
      <c r="A437" s="306">
        <v>2210201</v>
      </c>
      <c r="B437" s="298" t="s">
        <v>464</v>
      </c>
      <c r="C437" s="303">
        <v>17795</v>
      </c>
      <c r="D437" s="303"/>
      <c r="E437" s="304"/>
      <c r="F437" s="305"/>
      <c r="G437" s="146"/>
    </row>
    <row r="438" s="178" customFormat="1" ht="25" customHeight="1" spans="1:7 16365:16372">
      <c r="A438" s="306">
        <v>2210202</v>
      </c>
      <c r="B438" s="298" t="s">
        <v>465</v>
      </c>
      <c r="C438" s="303">
        <v>3888</v>
      </c>
      <c r="D438" s="303"/>
      <c r="E438" s="304"/>
      <c r="F438" s="305"/>
      <c r="G438" s="146"/>
    </row>
    <row r="439" s="178" customFormat="1" ht="25" customHeight="1" spans="1:7 16365:16372">
      <c r="A439" s="306">
        <v>2210203</v>
      </c>
      <c r="B439" s="298" t="s">
        <v>466</v>
      </c>
      <c r="C439" s="303">
        <v>111</v>
      </c>
      <c r="D439" s="303"/>
      <c r="E439" s="304"/>
      <c r="F439" s="305"/>
      <c r="G439" s="146"/>
    </row>
    <row r="440" s="178" customFormat="1" ht="25" customHeight="1" spans="1:7 16365:16372">
      <c r="A440" s="302">
        <v>22103</v>
      </c>
      <c r="B440" s="298" t="s">
        <v>467</v>
      </c>
      <c r="C440" s="303">
        <f>C441</f>
        <v>0</v>
      </c>
      <c r="D440" s="303">
        <f>D441</f>
        <v>0</v>
      </c>
      <c r="E440" s="304"/>
      <c r="F440" s="305"/>
      <c r="G440" s="146"/>
    </row>
    <row r="441" s="178" customFormat="1" ht="25" customHeight="1" spans="1:7 16365:16372">
      <c r="A441" s="306">
        <v>2210302</v>
      </c>
      <c r="B441" s="298" t="s">
        <v>468</v>
      </c>
      <c r="C441" s="303"/>
      <c r="D441" s="303"/>
      <c r="E441" s="304"/>
      <c r="F441" s="305"/>
      <c r="G441" s="146"/>
    </row>
    <row r="442" s="146" customFormat="1" ht="25" customHeight="1" spans="1:7 16365:16372">
      <c r="A442" s="297">
        <v>222</v>
      </c>
      <c r="B442" s="298" t="s">
        <v>469</v>
      </c>
      <c r="C442" s="299">
        <f>C443+C447</f>
        <v>1020</v>
      </c>
      <c r="D442" s="299">
        <f>D443+D447</f>
        <v>1042</v>
      </c>
      <c r="E442" s="300">
        <f t="shared" si="8"/>
        <v>97.8886756238004</v>
      </c>
      <c r="F442" s="301"/>
      <c r="XEK442" s="178"/>
      <c r="XEL442" s="178"/>
      <c r="XEM442" s="178"/>
      <c r="XEN442" s="178"/>
      <c r="XEO442" s="178"/>
      <c r="XEP442" s="178"/>
      <c r="XEQ442" s="178"/>
      <c r="XER442" s="178"/>
    </row>
    <row r="443" s="146" customFormat="1" ht="25" customHeight="1" spans="1:7 16365:16372">
      <c r="A443" s="302">
        <v>22201</v>
      </c>
      <c r="B443" s="298" t="s">
        <v>470</v>
      </c>
      <c r="C443" s="303">
        <f>SUM(C444:C446)</f>
        <v>1020</v>
      </c>
      <c r="D443" s="303">
        <f>SUM(D444:D446)</f>
        <v>1042</v>
      </c>
      <c r="E443" s="304">
        <f t="shared" si="8"/>
        <v>97.8886756238004</v>
      </c>
      <c r="F443" s="305"/>
      <c r="XEO443" s="178"/>
      <c r="XEP443" s="178"/>
      <c r="XEQ443" s="178"/>
      <c r="XER443" s="178"/>
    </row>
    <row r="444" s="146" customFormat="1" ht="25" customHeight="1" spans="1:7 16365:16372">
      <c r="A444" s="306">
        <v>2220101</v>
      </c>
      <c r="B444" s="298" t="s">
        <v>117</v>
      </c>
      <c r="C444" s="303"/>
      <c r="D444" s="303">
        <v>23</v>
      </c>
      <c r="E444" s="304">
        <f t="shared" si="8"/>
        <v>0</v>
      </c>
      <c r="F444" s="305"/>
      <c r="XEO444" s="178"/>
      <c r="XEP444" s="178"/>
      <c r="XEQ444" s="178"/>
      <c r="XER444" s="178"/>
    </row>
    <row r="445" s="146" customFormat="1" ht="25" customHeight="1" spans="1:7 16365:16372">
      <c r="A445" s="306">
        <v>2220115</v>
      </c>
      <c r="B445" s="298" t="s">
        <v>471</v>
      </c>
      <c r="C445" s="303">
        <v>1000</v>
      </c>
      <c r="D445" s="303">
        <v>1000</v>
      </c>
      <c r="E445" s="304">
        <f t="shared" si="8"/>
        <v>100</v>
      </c>
      <c r="F445" s="305"/>
      <c r="XEO445" s="178"/>
      <c r="XEP445" s="178"/>
      <c r="XEQ445" s="178"/>
      <c r="XER445" s="178"/>
    </row>
    <row r="446" s="146" customFormat="1" ht="25" customHeight="1" spans="1:7 16365:16372">
      <c r="A446" s="306">
        <v>2220199</v>
      </c>
      <c r="B446" s="298" t="s">
        <v>472</v>
      </c>
      <c r="C446" s="303">
        <v>20</v>
      </c>
      <c r="D446" s="303">
        <v>19</v>
      </c>
      <c r="E446" s="304">
        <f t="shared" si="8"/>
        <v>105.263157894737</v>
      </c>
      <c r="F446" s="305"/>
      <c r="XEO446" s="178"/>
      <c r="XEP446" s="178"/>
      <c r="XEQ446" s="178"/>
      <c r="XER446" s="178"/>
    </row>
    <row r="447" s="146" customFormat="1" ht="25" customHeight="1" spans="1:7 16365:16372">
      <c r="A447" s="302">
        <v>22205</v>
      </c>
      <c r="B447" s="298" t="s">
        <v>473</v>
      </c>
      <c r="C447" s="303">
        <f>C448</f>
        <v>0</v>
      </c>
      <c r="D447" s="303">
        <f>D448</f>
        <v>0</v>
      </c>
      <c r="E447" s="304"/>
      <c r="F447" s="305"/>
      <c r="XEO447" s="178"/>
      <c r="XEP447" s="178"/>
      <c r="XEQ447" s="178"/>
      <c r="XER447" s="178"/>
    </row>
    <row r="448" s="146" customFormat="1" ht="25" customHeight="1" spans="1:7 16365:16372">
      <c r="A448" s="306">
        <v>2220504</v>
      </c>
      <c r="B448" s="298" t="s">
        <v>474</v>
      </c>
      <c r="C448" s="303"/>
      <c r="D448" s="303"/>
      <c r="E448" s="304"/>
      <c r="F448" s="305"/>
      <c r="XEO448" s="178"/>
      <c r="XEP448" s="178"/>
      <c r="XEQ448" s="178"/>
      <c r="XER448" s="178"/>
    </row>
    <row r="449" s="178" customFormat="1" ht="25" customHeight="1" spans="1:6 16365:16372">
      <c r="A449" s="297">
        <v>224</v>
      </c>
      <c r="B449" s="298" t="s">
        <v>475</v>
      </c>
      <c r="C449" s="299">
        <f>C450+C455+C457+C464+C466+C462</f>
        <v>3768</v>
      </c>
      <c r="D449" s="299">
        <f>D450+D455+D457+D464+D466+D462</f>
        <v>4112</v>
      </c>
      <c r="E449" s="300">
        <f t="shared" si="8"/>
        <v>91.6342412451362</v>
      </c>
      <c r="F449" s="301"/>
    </row>
    <row r="450" s="146" customFormat="1" ht="25" customHeight="1" spans="1:6 16365:16372">
      <c r="A450" s="302">
        <v>22401</v>
      </c>
      <c r="B450" s="298" t="s">
        <v>476</v>
      </c>
      <c r="C450" s="303">
        <f>SUM(C451:C454)</f>
        <v>729</v>
      </c>
      <c r="D450" s="303">
        <f>SUM(D451:D454)</f>
        <v>923</v>
      </c>
      <c r="E450" s="304">
        <f t="shared" si="8"/>
        <v>78.9815817984832</v>
      </c>
      <c r="F450" s="305"/>
      <c r="XEK450" s="178"/>
      <c r="XEL450" s="178"/>
      <c r="XEM450" s="178"/>
      <c r="XEN450" s="178"/>
      <c r="XEO450" s="178"/>
      <c r="XEP450" s="178"/>
      <c r="XEQ450" s="178"/>
      <c r="XER450" s="178"/>
    </row>
    <row r="451" s="146" customFormat="1" ht="25" customHeight="1" spans="1:6 16365:16372">
      <c r="A451" s="306">
        <v>2240101</v>
      </c>
      <c r="B451" s="298" t="s">
        <v>117</v>
      </c>
      <c r="C451" s="303">
        <v>462</v>
      </c>
      <c r="D451" s="303">
        <v>769</v>
      </c>
      <c r="E451" s="304">
        <f t="shared" si="8"/>
        <v>60.0780234070221</v>
      </c>
      <c r="F451" s="305"/>
      <c r="XEO451" s="178"/>
      <c r="XEP451" s="178"/>
      <c r="XEQ451" s="178"/>
      <c r="XER451" s="178"/>
    </row>
    <row r="452" s="146" customFormat="1" ht="25" customHeight="1" spans="1:6 16365:16372">
      <c r="A452" s="306">
        <v>2240104</v>
      </c>
      <c r="B452" s="298" t="s">
        <v>477</v>
      </c>
      <c r="C452" s="303">
        <v>60</v>
      </c>
      <c r="D452" s="303"/>
      <c r="E452" s="304"/>
      <c r="F452" s="305"/>
      <c r="XEO452" s="178"/>
      <c r="XEP452" s="178"/>
      <c r="XEQ452" s="178"/>
      <c r="XER452" s="178"/>
    </row>
    <row r="453" s="146" customFormat="1" ht="25" customHeight="1" spans="1:6 16365:16372">
      <c r="A453" s="306">
        <v>2240150</v>
      </c>
      <c r="B453" s="298" t="s">
        <v>122</v>
      </c>
      <c r="C453" s="303">
        <v>88</v>
      </c>
      <c r="D453" s="303"/>
      <c r="E453" s="304"/>
      <c r="F453" s="305"/>
      <c r="XEO453" s="178"/>
      <c r="XEP453" s="178"/>
      <c r="XEQ453" s="178"/>
      <c r="XER453" s="178"/>
    </row>
    <row r="454" s="146" customFormat="1" ht="25" customHeight="1" spans="1:6 16365:16372">
      <c r="A454" s="306">
        <v>2240199</v>
      </c>
      <c r="B454" s="298" t="s">
        <v>478</v>
      </c>
      <c r="C454" s="303">
        <v>119</v>
      </c>
      <c r="D454" s="303">
        <v>154</v>
      </c>
      <c r="E454" s="304">
        <f t="shared" ref="E454:E460" si="9">C454/D454*100</f>
        <v>77.2727272727273</v>
      </c>
      <c r="F454" s="305"/>
      <c r="XEO454" s="178"/>
      <c r="XEP454" s="178"/>
      <c r="XEQ454" s="178"/>
      <c r="XER454" s="178"/>
    </row>
    <row r="455" s="146" customFormat="1" ht="25" customHeight="1" spans="1:6 16365:16372">
      <c r="A455" s="302">
        <v>22402</v>
      </c>
      <c r="B455" s="298" t="s">
        <v>479</v>
      </c>
      <c r="C455" s="303">
        <f>SUM(C456)</f>
        <v>2634</v>
      </c>
      <c r="D455" s="303">
        <f>SUM(D456)</f>
        <v>2742</v>
      </c>
      <c r="E455" s="304">
        <f t="shared" si="9"/>
        <v>96.0612691466083</v>
      </c>
      <c r="F455" s="305"/>
      <c r="XEO455" s="178"/>
      <c r="XEP455" s="178"/>
      <c r="XEQ455" s="178"/>
      <c r="XER455" s="178"/>
    </row>
    <row r="456" s="146" customFormat="1" ht="25" customHeight="1" spans="1:6 16365:16372">
      <c r="A456" s="306">
        <v>2240204</v>
      </c>
      <c r="B456" s="298" t="s">
        <v>480</v>
      </c>
      <c r="C456" s="303">
        <v>2634</v>
      </c>
      <c r="D456" s="303">
        <v>2742</v>
      </c>
      <c r="E456" s="304">
        <f t="shared" si="9"/>
        <v>96.0612691466083</v>
      </c>
      <c r="F456" s="305"/>
      <c r="XEO456" s="178"/>
      <c r="XEP456" s="178"/>
      <c r="XEQ456" s="178"/>
      <c r="XER456" s="178"/>
    </row>
    <row r="457" s="146" customFormat="1" ht="25" customHeight="1" spans="1:6 16365:16372">
      <c r="A457" s="302">
        <v>22405</v>
      </c>
      <c r="B457" s="298" t="s">
        <v>481</v>
      </c>
      <c r="C457" s="303">
        <f>SUM(C458:C461)</f>
        <v>88</v>
      </c>
      <c r="D457" s="303">
        <f>SUM(D458:D461)</f>
        <v>118</v>
      </c>
      <c r="E457" s="304">
        <f t="shared" si="9"/>
        <v>74.5762711864407</v>
      </c>
      <c r="F457" s="305"/>
      <c r="XEO457" s="178"/>
      <c r="XEP457" s="178"/>
      <c r="XEQ457" s="178"/>
      <c r="XER457" s="178"/>
    </row>
    <row r="458" s="146" customFormat="1" ht="25" customHeight="1" spans="1:6 16365:16372">
      <c r="A458" s="306">
        <v>2240501</v>
      </c>
      <c r="B458" s="298" t="s">
        <v>117</v>
      </c>
      <c r="C458" s="303">
        <v>51</v>
      </c>
      <c r="D458" s="303">
        <v>76</v>
      </c>
      <c r="E458" s="304">
        <f t="shared" si="9"/>
        <v>67.1052631578947</v>
      </c>
      <c r="F458" s="305"/>
      <c r="XEO458" s="178"/>
      <c r="XEP458" s="178"/>
      <c r="XEQ458" s="178"/>
      <c r="XER458" s="178"/>
    </row>
    <row r="459" s="146" customFormat="1" ht="25" customHeight="1" spans="1:6 16365:16372">
      <c r="A459" s="306">
        <v>2240502</v>
      </c>
      <c r="B459" s="298" t="s">
        <v>118</v>
      </c>
      <c r="C459" s="303">
        <v>10</v>
      </c>
      <c r="D459" s="303">
        <v>15</v>
      </c>
      <c r="E459" s="304">
        <f t="shared" si="9"/>
        <v>66.6666666666667</v>
      </c>
      <c r="F459" s="305"/>
      <c r="XEO459" s="178"/>
      <c r="XEP459" s="178"/>
      <c r="XEQ459" s="178"/>
      <c r="XER459" s="178"/>
    </row>
    <row r="460" s="146" customFormat="1" ht="25" customHeight="1" spans="1:6 16365:16372">
      <c r="A460" s="306">
        <v>2240505</v>
      </c>
      <c r="B460" s="298" t="s">
        <v>482</v>
      </c>
      <c r="C460" s="303">
        <v>27</v>
      </c>
      <c r="D460" s="303">
        <v>27</v>
      </c>
      <c r="E460" s="304">
        <f t="shared" si="9"/>
        <v>100</v>
      </c>
      <c r="F460" s="305"/>
      <c r="XEO460" s="178"/>
      <c r="XEP460" s="178"/>
      <c r="XEQ460" s="178"/>
      <c r="XER460" s="178"/>
    </row>
    <row r="461" s="146" customFormat="1" ht="25" customHeight="1" spans="1:6 16365:16372">
      <c r="A461" s="306">
        <v>2240506</v>
      </c>
      <c r="B461" s="298" t="s">
        <v>483</v>
      </c>
      <c r="C461" s="303"/>
      <c r="D461" s="303"/>
      <c r="E461" s="304"/>
      <c r="F461" s="305"/>
      <c r="XEO461" s="178"/>
      <c r="XEP461" s="178"/>
      <c r="XEQ461" s="178"/>
      <c r="XER461" s="178"/>
    </row>
    <row r="462" s="146" customFormat="1" ht="25" customHeight="1" spans="1:6 16365:16372">
      <c r="A462" s="302">
        <v>22406</v>
      </c>
      <c r="B462" s="298" t="s">
        <v>484</v>
      </c>
      <c r="C462" s="303">
        <f>C463</f>
        <v>24</v>
      </c>
      <c r="D462" s="303">
        <f>D463</f>
        <v>0</v>
      </c>
      <c r="E462" s="304"/>
      <c r="F462" s="305"/>
      <c r="XEO462" s="178"/>
      <c r="XEP462" s="178"/>
      <c r="XEQ462" s="178"/>
      <c r="XER462" s="178"/>
    </row>
    <row r="463" s="146" customFormat="1" ht="25" customHeight="1" spans="1:6 16365:16372">
      <c r="A463" s="306">
        <v>2240699</v>
      </c>
      <c r="B463" s="298" t="s">
        <v>485</v>
      </c>
      <c r="C463" s="303">
        <v>24</v>
      </c>
      <c r="D463" s="303"/>
      <c r="E463" s="304"/>
      <c r="F463" s="305"/>
      <c r="XEO463" s="178"/>
      <c r="XEP463" s="178"/>
      <c r="XEQ463" s="178"/>
      <c r="XER463" s="178"/>
    </row>
    <row r="464" s="146" customFormat="1" ht="25" customHeight="1" spans="1:6 16365:16372">
      <c r="A464" s="302">
        <v>22407</v>
      </c>
      <c r="B464" s="298" t="s">
        <v>486</v>
      </c>
      <c r="C464" s="303">
        <f t="shared" ref="C464:C469" si="10">SUM(C465)</f>
        <v>263</v>
      </c>
      <c r="D464" s="303">
        <f t="shared" ref="D464:D469" si="11">SUM(D465)</f>
        <v>273</v>
      </c>
      <c r="E464" s="304">
        <f t="shared" ref="E464:E476" si="12">C464/D464*100</f>
        <v>96.3369963369963</v>
      </c>
      <c r="F464" s="305"/>
      <c r="XEO464" s="178"/>
      <c r="XEP464" s="178"/>
      <c r="XEQ464" s="178"/>
      <c r="XER464" s="178"/>
    </row>
    <row r="465" s="146" customFormat="1" ht="25" customHeight="1" spans="1:6 16369:16372">
      <c r="A465" s="306">
        <v>2240799</v>
      </c>
      <c r="B465" s="298" t="s">
        <v>487</v>
      </c>
      <c r="C465" s="303">
        <v>263</v>
      </c>
      <c r="D465" s="303">
        <v>273</v>
      </c>
      <c r="E465" s="304">
        <f t="shared" si="12"/>
        <v>96.3369963369963</v>
      </c>
      <c r="F465" s="305"/>
      <c r="XEO465" s="178"/>
      <c r="XEP465" s="178"/>
      <c r="XEQ465" s="178"/>
      <c r="XER465" s="178"/>
    </row>
    <row r="466" s="146" customFormat="1" ht="25" customHeight="1" spans="1:6 16369:16372">
      <c r="A466" s="302">
        <v>22499</v>
      </c>
      <c r="B466" s="298" t="s">
        <v>488</v>
      </c>
      <c r="C466" s="303">
        <f t="shared" si="10"/>
        <v>30</v>
      </c>
      <c r="D466" s="303">
        <f t="shared" si="11"/>
        <v>56</v>
      </c>
      <c r="E466" s="304">
        <f t="shared" si="12"/>
        <v>53.5714285714286</v>
      </c>
      <c r="F466" s="305"/>
      <c r="XEO466" s="178"/>
      <c r="XEP466" s="178"/>
      <c r="XEQ466" s="178"/>
      <c r="XER466" s="178"/>
    </row>
    <row r="467" s="146" customFormat="1" ht="25" customHeight="1" spans="1:6 16369:16372">
      <c r="A467" s="306">
        <v>2249999</v>
      </c>
      <c r="B467" s="298" t="s">
        <v>489</v>
      </c>
      <c r="C467" s="303">
        <v>30</v>
      </c>
      <c r="D467" s="303">
        <v>56</v>
      </c>
      <c r="E467" s="304">
        <f t="shared" si="12"/>
        <v>53.5714285714286</v>
      </c>
      <c r="F467" s="305"/>
      <c r="XEO467" s="178"/>
      <c r="XEP467" s="178"/>
      <c r="XEQ467" s="178"/>
      <c r="XER467" s="178"/>
    </row>
    <row r="468" s="146" customFormat="1" ht="25" customHeight="1" spans="1:6 16369:16372">
      <c r="A468" s="297">
        <v>227</v>
      </c>
      <c r="B468" s="298" t="s">
        <v>490</v>
      </c>
      <c r="C468" s="299">
        <f>C469</f>
        <v>10000</v>
      </c>
      <c r="D468" s="299">
        <f>D469</f>
        <v>10000</v>
      </c>
      <c r="E468" s="300">
        <f t="shared" si="12"/>
        <v>100</v>
      </c>
      <c r="F468" s="301"/>
      <c r="XEO468" s="178"/>
      <c r="XEP468" s="178"/>
      <c r="XEQ468" s="178"/>
      <c r="XER468" s="178"/>
    </row>
    <row r="469" s="146" customFormat="1" ht="25" customHeight="1" spans="1:6 16369:16372">
      <c r="A469" s="302">
        <v>227</v>
      </c>
      <c r="B469" s="298" t="s">
        <v>490</v>
      </c>
      <c r="C469" s="303">
        <f t="shared" si="10"/>
        <v>10000</v>
      </c>
      <c r="D469" s="303">
        <f t="shared" si="11"/>
        <v>10000</v>
      </c>
      <c r="E469" s="304">
        <f t="shared" si="12"/>
        <v>100</v>
      </c>
      <c r="F469" s="305"/>
      <c r="XEO469" s="178"/>
      <c r="XEP469" s="178"/>
      <c r="XEQ469" s="178"/>
      <c r="XER469" s="178"/>
    </row>
    <row r="470" s="146" customFormat="1" ht="25" customHeight="1" spans="1:6 16369:16372">
      <c r="A470" s="306">
        <v>227</v>
      </c>
      <c r="B470" s="298" t="s">
        <v>491</v>
      </c>
      <c r="C470" s="303">
        <v>10000</v>
      </c>
      <c r="D470" s="303">
        <v>10000</v>
      </c>
      <c r="E470" s="304">
        <f t="shared" si="12"/>
        <v>100</v>
      </c>
      <c r="F470" s="305"/>
      <c r="XEO470" s="178"/>
      <c r="XEP470" s="178"/>
      <c r="XEQ470" s="178"/>
      <c r="XER470" s="178"/>
    </row>
    <row r="471" s="146" customFormat="1" ht="25" customHeight="1" spans="1:6 16369:16372">
      <c r="A471" s="297">
        <v>229</v>
      </c>
      <c r="B471" s="298" t="s">
        <v>442</v>
      </c>
      <c r="C471" s="299">
        <f>C472</f>
        <v>48956</v>
      </c>
      <c r="D471" s="299">
        <f>D472</f>
        <v>64779</v>
      </c>
      <c r="E471" s="300">
        <f t="shared" si="12"/>
        <v>75.5738742493709</v>
      </c>
      <c r="F471" s="301"/>
      <c r="XEO471" s="178"/>
      <c r="XEP471" s="178"/>
      <c r="XEQ471" s="178"/>
      <c r="XER471" s="178"/>
    </row>
    <row r="472" s="146" customFormat="1" ht="25" customHeight="1" spans="1:6 16369:16372">
      <c r="A472" s="302">
        <v>22999</v>
      </c>
      <c r="B472" s="298" t="s">
        <v>442</v>
      </c>
      <c r="C472" s="303">
        <f>SUM(C473)</f>
        <v>48956</v>
      </c>
      <c r="D472" s="303">
        <f>SUM(D473)</f>
        <v>64779</v>
      </c>
      <c r="E472" s="304">
        <f t="shared" si="12"/>
        <v>75.5738742493709</v>
      </c>
      <c r="F472" s="305"/>
      <c r="XEO472" s="178"/>
      <c r="XEP472" s="178"/>
      <c r="XEQ472" s="178"/>
      <c r="XER472" s="178"/>
    </row>
    <row r="473" s="146" customFormat="1" ht="25" customHeight="1" spans="1:6 16369:16372">
      <c r="A473" s="306">
        <v>2299999</v>
      </c>
      <c r="B473" s="298" t="s">
        <v>443</v>
      </c>
      <c r="C473" s="303">
        <v>48956</v>
      </c>
      <c r="D473" s="303">
        <f>59179+12000-6400</f>
        <v>64779</v>
      </c>
      <c r="E473" s="304">
        <f t="shared" si="12"/>
        <v>75.5738742493709</v>
      </c>
      <c r="F473" s="305"/>
      <c r="XEO473" s="178"/>
      <c r="XEP473" s="178"/>
      <c r="XEQ473" s="178"/>
      <c r="XER473" s="178"/>
    </row>
    <row r="474" s="146" customFormat="1" ht="25" customHeight="1" spans="1:6 16369:16372">
      <c r="A474" s="297">
        <v>231</v>
      </c>
      <c r="B474" s="298" t="s">
        <v>492</v>
      </c>
      <c r="C474" s="299">
        <f>C475</f>
        <v>2820</v>
      </c>
      <c r="D474" s="299">
        <f>D475</f>
        <v>1466</v>
      </c>
      <c r="E474" s="300">
        <f t="shared" si="12"/>
        <v>192.360163710778</v>
      </c>
      <c r="F474" s="301"/>
      <c r="XEO474" s="178"/>
      <c r="XEP474" s="178"/>
      <c r="XEQ474" s="178"/>
      <c r="XER474" s="178"/>
    </row>
    <row r="475" s="146" customFormat="1" ht="25" customHeight="1" spans="1:6 16369:16372">
      <c r="A475" s="302">
        <v>23103</v>
      </c>
      <c r="B475" s="298" t="s">
        <v>493</v>
      </c>
      <c r="C475" s="303">
        <f>SUM(C476:C478)</f>
        <v>2820</v>
      </c>
      <c r="D475" s="303">
        <f>SUM(D476:D478)</f>
        <v>1466</v>
      </c>
      <c r="E475" s="304">
        <f t="shared" si="12"/>
        <v>192.360163710778</v>
      </c>
      <c r="F475" s="305"/>
      <c r="XEO475" s="178"/>
      <c r="XEP475" s="178"/>
      <c r="XEQ475" s="178"/>
      <c r="XER475" s="178"/>
    </row>
    <row r="476" s="146" customFormat="1" ht="25" customHeight="1" spans="1:6 16369:16372">
      <c r="A476" s="306">
        <v>2310301</v>
      </c>
      <c r="B476" s="298" t="s">
        <v>494</v>
      </c>
      <c r="C476" s="303">
        <v>2754</v>
      </c>
      <c r="D476" s="303">
        <v>1399</v>
      </c>
      <c r="E476" s="304">
        <f t="shared" si="12"/>
        <v>196.854896354539</v>
      </c>
      <c r="F476" s="305"/>
      <c r="XEO476" s="178"/>
      <c r="XEP476" s="178"/>
      <c r="XEQ476" s="178"/>
      <c r="XER476" s="178"/>
    </row>
    <row r="477" s="146" customFormat="1" ht="25" customHeight="1" spans="1:6 16369:16372">
      <c r="A477" s="306">
        <v>2310302</v>
      </c>
      <c r="B477" s="298" t="s">
        <v>495</v>
      </c>
      <c r="C477" s="303">
        <v>66</v>
      </c>
      <c r="D477" s="303"/>
      <c r="E477" s="304"/>
      <c r="F477" s="305"/>
      <c r="XEO477" s="178"/>
      <c r="XEP477" s="178"/>
      <c r="XEQ477" s="178"/>
      <c r="XER477" s="178"/>
    </row>
    <row r="478" s="146" customFormat="1" ht="25" customHeight="1" spans="1:6 16369:16372">
      <c r="A478" s="306">
        <v>2310303</v>
      </c>
      <c r="B478" s="298" t="s">
        <v>496</v>
      </c>
      <c r="C478" s="303"/>
      <c r="D478" s="303">
        <v>67</v>
      </c>
      <c r="E478" s="304">
        <f t="shared" ref="E478:E482" si="13">C478/D478*100</f>
        <v>0</v>
      </c>
      <c r="F478" s="305"/>
      <c r="XEO478" s="178"/>
      <c r="XEP478" s="178"/>
      <c r="XEQ478" s="178"/>
      <c r="XER478" s="178"/>
    </row>
    <row r="479" s="146" customFormat="1" ht="25" customHeight="1" spans="1:6 16369:16372">
      <c r="A479" s="297">
        <v>232</v>
      </c>
      <c r="B479" s="298" t="s">
        <v>497</v>
      </c>
      <c r="C479" s="299">
        <f>C480</f>
        <v>11039</v>
      </c>
      <c r="D479" s="299">
        <f>D480</f>
        <v>10923</v>
      </c>
      <c r="E479" s="300">
        <f t="shared" si="13"/>
        <v>101.061979309713</v>
      </c>
      <c r="F479" s="301"/>
      <c r="XEO479" s="178"/>
      <c r="XEP479" s="178"/>
      <c r="XEQ479" s="178"/>
      <c r="XER479" s="178"/>
    </row>
    <row r="480" s="146" customFormat="1" ht="25" customHeight="1" spans="1:6 16369:16372">
      <c r="A480" s="302">
        <v>23203</v>
      </c>
      <c r="B480" s="298" t="s">
        <v>498</v>
      </c>
      <c r="C480" s="303">
        <f>SUM(C481)</f>
        <v>11039</v>
      </c>
      <c r="D480" s="303">
        <f>SUM(D481)</f>
        <v>10923</v>
      </c>
      <c r="E480" s="304">
        <f t="shared" si="13"/>
        <v>101.061979309713</v>
      </c>
      <c r="F480" s="305"/>
      <c r="XEO480" s="178"/>
      <c r="XEP480" s="178"/>
      <c r="XEQ480" s="178"/>
      <c r="XER480" s="178"/>
    </row>
    <row r="481" s="146" customFormat="1" ht="25" customHeight="1" spans="1:6 16369:16372">
      <c r="A481" s="306">
        <v>2320301</v>
      </c>
      <c r="B481" s="298" t="s">
        <v>499</v>
      </c>
      <c r="C481" s="303">
        <v>11039</v>
      </c>
      <c r="D481" s="303">
        <v>10923</v>
      </c>
      <c r="E481" s="304">
        <f t="shared" si="13"/>
        <v>101.061979309713</v>
      </c>
      <c r="F481" s="305"/>
      <c r="XEO481" s="178"/>
      <c r="XEP481" s="178"/>
      <c r="XEQ481" s="178"/>
      <c r="XER481" s="178"/>
    </row>
    <row r="482" s="178" customFormat="1" ht="25" customHeight="1" spans="1:6 16369:16372">
      <c r="A482" s="297"/>
      <c r="B482" s="107" t="s">
        <v>111</v>
      </c>
      <c r="C482" s="299">
        <f>C5+C118+C125+C149+C170+C179+C203+C277+C323+C335+C348+C386+C395+C406+C414+C430+C442+C449+C468+C471+C474+C479+C411</f>
        <v>589997</v>
      </c>
      <c r="D482" s="299">
        <f>D5+D118+D125+D149+D170+D179+D203+D277+D323+D335+D348+D386+D395+D406+D414+D430+D442+D449+D468+D471+D474+D479+D411</f>
        <v>793256</v>
      </c>
      <c r="E482" s="300">
        <f t="shared" si="13"/>
        <v>74.3766199058059</v>
      </c>
      <c r="F482" s="301"/>
    </row>
    <row r="483" s="146" customFormat="1" ht="18" customHeight="1" spans="1:6 16369:16372">
      <c r="A483" s="272"/>
      <c r="B483" s="272"/>
      <c r="C483" s="273"/>
      <c r="D483" s="308"/>
      <c r="E483" s="275"/>
      <c r="F483" s="275"/>
    </row>
    <row r="484" s="146" customFormat="1" ht="18" customHeight="1" spans="1:6 16369:16372">
      <c r="A484" s="309"/>
      <c r="B484" s="309"/>
      <c r="C484" s="309"/>
      <c r="D484" s="309"/>
      <c r="E484" s="309"/>
      <c r="F484" s="309"/>
    </row>
    <row r="485" s="146" customFormat="1" ht="13" customHeight="1" spans="1:6 16369:16372">
      <c r="A485" s="272"/>
      <c r="B485" s="272"/>
      <c r="C485" s="273"/>
      <c r="D485" s="274"/>
      <c r="E485" s="275"/>
      <c r="F485" s="275"/>
    </row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</sheetData>
  <autoFilter xmlns:etc="http://www.wps.cn/officeDocument/2017/etCustomData" ref="A4:XFD482" etc:filterBottomFollowUsedRange="0">
    <extLst/>
  </autoFilter>
  <mergeCells count="2">
    <mergeCell ref="A2:E2"/>
    <mergeCell ref="A484:E484"/>
  </mergeCells>
  <printOptions horizontalCentered="1"/>
  <pageMargins left="0.707638888888889" right="0.707638888888889" top="0.984027777777778" bottom="0.984027777777778" header="0.313888888888889" footer="0.649305555555556"/>
  <pageSetup paperSize="9" scale="95" firstPageNumber="22" fitToHeight="0" orientation="portrait" useFirstPageNumber="1" horizontalDpi="600"/>
  <headerFooter>
    <oddFooter>&amp;C&amp;"Times New Roman"&amp;10-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0"/>
  <sheetViews>
    <sheetView workbookViewId="0">
      <selection activeCell="J12" sqref="J12"/>
    </sheetView>
  </sheetViews>
  <sheetFormatPr defaultColWidth="9.08333333333333" defaultRowHeight="14.25"/>
  <cols>
    <col min="1" max="1" width="32.5833333333333" style="258" customWidth="1"/>
    <col min="2" max="4" width="15.5833333333333" style="258" customWidth="1"/>
    <col min="5" max="5" width="12.125" style="259" customWidth="1"/>
    <col min="6" max="6" width="9" style="259"/>
    <col min="7" max="23" width="9" style="258"/>
    <col min="24" max="215" width="9.08333333333333" style="258"/>
    <col min="216" max="236" width="9" style="258"/>
    <col min="237" max="237" width="20.0833333333333" style="258" customWidth="1"/>
    <col min="238" max="238" width="9.58333333333333" style="258" customWidth="1"/>
    <col min="239" max="239" width="8.58333333333333" style="258" customWidth="1"/>
    <col min="240" max="240" width="8.91666666666667" style="258" customWidth="1"/>
    <col min="241" max="243" width="7.58333333333333" style="258" customWidth="1"/>
    <col min="244" max="244" width="8.08333333333333" style="258" customWidth="1"/>
    <col min="245" max="245" width="7.58333333333333" style="258" customWidth="1"/>
    <col min="246" max="246" width="9" style="258" customWidth="1"/>
    <col min="247" max="247" width="9" style="258"/>
    <col min="248" max="471" width="9.08333333333333" style="258"/>
    <col min="472" max="492" width="9" style="258"/>
    <col min="493" max="493" width="20.0833333333333" style="258" customWidth="1"/>
    <col min="494" max="494" width="9.58333333333333" style="258" customWidth="1"/>
    <col min="495" max="495" width="8.58333333333333" style="258" customWidth="1"/>
    <col min="496" max="496" width="8.91666666666667" style="258" customWidth="1"/>
    <col min="497" max="499" width="7.58333333333333" style="258" customWidth="1"/>
    <col min="500" max="500" width="8.08333333333333" style="258" customWidth="1"/>
    <col min="501" max="501" width="7.58333333333333" style="258" customWidth="1"/>
    <col min="502" max="502" width="9" style="258" customWidth="1"/>
    <col min="503" max="503" width="9" style="258"/>
    <col min="504" max="727" width="9.08333333333333" style="258"/>
    <col min="728" max="748" width="9" style="258"/>
    <col min="749" max="749" width="20.0833333333333" style="258" customWidth="1"/>
    <col min="750" max="750" width="9.58333333333333" style="258" customWidth="1"/>
    <col min="751" max="751" width="8.58333333333333" style="258" customWidth="1"/>
    <col min="752" max="752" width="8.91666666666667" style="258" customWidth="1"/>
    <col min="753" max="755" width="7.58333333333333" style="258" customWidth="1"/>
    <col min="756" max="756" width="8.08333333333333" style="258" customWidth="1"/>
    <col min="757" max="757" width="7.58333333333333" style="258" customWidth="1"/>
    <col min="758" max="758" width="9" style="258" customWidth="1"/>
    <col min="759" max="759" width="9" style="258"/>
    <col min="760" max="983" width="9.08333333333333" style="258"/>
    <col min="984" max="1004" width="9" style="258"/>
    <col min="1005" max="1005" width="20.0833333333333" style="258" customWidth="1"/>
    <col min="1006" max="1006" width="9.58333333333333" style="258" customWidth="1"/>
    <col min="1007" max="1007" width="8.58333333333333" style="258" customWidth="1"/>
    <col min="1008" max="1008" width="8.91666666666667" style="258" customWidth="1"/>
    <col min="1009" max="1011" width="7.58333333333333" style="258" customWidth="1"/>
    <col min="1012" max="1012" width="8.08333333333333" style="258" customWidth="1"/>
    <col min="1013" max="1013" width="7.58333333333333" style="258" customWidth="1"/>
    <col min="1014" max="1014" width="9" style="258" customWidth="1"/>
    <col min="1015" max="1015" width="9" style="258"/>
    <col min="1016" max="1239" width="9.08333333333333" style="258"/>
    <col min="1240" max="1260" width="9" style="258"/>
    <col min="1261" max="1261" width="20.0833333333333" style="258" customWidth="1"/>
    <col min="1262" max="1262" width="9.58333333333333" style="258" customWidth="1"/>
    <col min="1263" max="1263" width="8.58333333333333" style="258" customWidth="1"/>
    <col min="1264" max="1264" width="8.91666666666667" style="258" customWidth="1"/>
    <col min="1265" max="1267" width="7.58333333333333" style="258" customWidth="1"/>
    <col min="1268" max="1268" width="8.08333333333333" style="258" customWidth="1"/>
    <col min="1269" max="1269" width="7.58333333333333" style="258" customWidth="1"/>
    <col min="1270" max="1270" width="9" style="258" customWidth="1"/>
    <col min="1271" max="1271" width="9" style="258"/>
    <col min="1272" max="1495" width="9.08333333333333" style="258"/>
    <col min="1496" max="1516" width="9" style="258"/>
    <col min="1517" max="1517" width="20.0833333333333" style="258" customWidth="1"/>
    <col min="1518" max="1518" width="9.58333333333333" style="258" customWidth="1"/>
    <col min="1519" max="1519" width="8.58333333333333" style="258" customWidth="1"/>
    <col min="1520" max="1520" width="8.91666666666667" style="258" customWidth="1"/>
    <col min="1521" max="1523" width="7.58333333333333" style="258" customWidth="1"/>
    <col min="1524" max="1524" width="8.08333333333333" style="258" customWidth="1"/>
    <col min="1525" max="1525" width="7.58333333333333" style="258" customWidth="1"/>
    <col min="1526" max="1526" width="9" style="258" customWidth="1"/>
    <col min="1527" max="1527" width="9" style="258"/>
    <col min="1528" max="1751" width="9.08333333333333" style="258"/>
    <col min="1752" max="1772" width="9" style="258"/>
    <col min="1773" max="1773" width="20.0833333333333" style="258" customWidth="1"/>
    <col min="1774" max="1774" width="9.58333333333333" style="258" customWidth="1"/>
    <col min="1775" max="1775" width="8.58333333333333" style="258" customWidth="1"/>
    <col min="1776" max="1776" width="8.91666666666667" style="258" customWidth="1"/>
    <col min="1777" max="1779" width="7.58333333333333" style="258" customWidth="1"/>
    <col min="1780" max="1780" width="8.08333333333333" style="258" customWidth="1"/>
    <col min="1781" max="1781" width="7.58333333333333" style="258" customWidth="1"/>
    <col min="1782" max="1782" width="9" style="258" customWidth="1"/>
    <col min="1783" max="1783" width="9" style="258"/>
    <col min="1784" max="2007" width="9.08333333333333" style="258"/>
    <col min="2008" max="2028" width="9" style="258"/>
    <col min="2029" max="2029" width="20.0833333333333" style="258" customWidth="1"/>
    <col min="2030" max="2030" width="9.58333333333333" style="258" customWidth="1"/>
    <col min="2031" max="2031" width="8.58333333333333" style="258" customWidth="1"/>
    <col min="2032" max="2032" width="8.91666666666667" style="258" customWidth="1"/>
    <col min="2033" max="2035" width="7.58333333333333" style="258" customWidth="1"/>
    <col min="2036" max="2036" width="8.08333333333333" style="258" customWidth="1"/>
    <col min="2037" max="2037" width="7.58333333333333" style="258" customWidth="1"/>
    <col min="2038" max="2038" width="9" style="258" customWidth="1"/>
    <col min="2039" max="2039" width="9" style="258"/>
    <col min="2040" max="2263" width="9.08333333333333" style="258"/>
    <col min="2264" max="2284" width="9" style="258"/>
    <col min="2285" max="2285" width="20.0833333333333" style="258" customWidth="1"/>
    <col min="2286" max="2286" width="9.58333333333333" style="258" customWidth="1"/>
    <col min="2287" max="2287" width="8.58333333333333" style="258" customWidth="1"/>
    <col min="2288" max="2288" width="8.91666666666667" style="258" customWidth="1"/>
    <col min="2289" max="2291" width="7.58333333333333" style="258" customWidth="1"/>
    <col min="2292" max="2292" width="8.08333333333333" style="258" customWidth="1"/>
    <col min="2293" max="2293" width="7.58333333333333" style="258" customWidth="1"/>
    <col min="2294" max="2294" width="9" style="258" customWidth="1"/>
    <col min="2295" max="2295" width="9" style="258"/>
    <col min="2296" max="2519" width="9.08333333333333" style="258"/>
    <col min="2520" max="2540" width="9" style="258"/>
    <col min="2541" max="2541" width="20.0833333333333" style="258" customWidth="1"/>
    <col min="2542" max="2542" width="9.58333333333333" style="258" customWidth="1"/>
    <col min="2543" max="2543" width="8.58333333333333" style="258" customWidth="1"/>
    <col min="2544" max="2544" width="8.91666666666667" style="258" customWidth="1"/>
    <col min="2545" max="2547" width="7.58333333333333" style="258" customWidth="1"/>
    <col min="2548" max="2548" width="8.08333333333333" style="258" customWidth="1"/>
    <col min="2549" max="2549" width="7.58333333333333" style="258" customWidth="1"/>
    <col min="2550" max="2550" width="9" style="258" customWidth="1"/>
    <col min="2551" max="2551" width="9" style="258"/>
    <col min="2552" max="2775" width="9.08333333333333" style="258"/>
    <col min="2776" max="2796" width="9" style="258"/>
    <col min="2797" max="2797" width="20.0833333333333" style="258" customWidth="1"/>
    <col min="2798" max="2798" width="9.58333333333333" style="258" customWidth="1"/>
    <col min="2799" max="2799" width="8.58333333333333" style="258" customWidth="1"/>
    <col min="2800" max="2800" width="8.91666666666667" style="258" customWidth="1"/>
    <col min="2801" max="2803" width="7.58333333333333" style="258" customWidth="1"/>
    <col min="2804" max="2804" width="8.08333333333333" style="258" customWidth="1"/>
    <col min="2805" max="2805" width="7.58333333333333" style="258" customWidth="1"/>
    <col min="2806" max="2806" width="9" style="258" customWidth="1"/>
    <col min="2807" max="2807" width="9" style="258"/>
    <col min="2808" max="3031" width="9.08333333333333" style="258"/>
    <col min="3032" max="3052" width="9" style="258"/>
    <col min="3053" max="3053" width="20.0833333333333" style="258" customWidth="1"/>
    <col min="3054" max="3054" width="9.58333333333333" style="258" customWidth="1"/>
    <col min="3055" max="3055" width="8.58333333333333" style="258" customWidth="1"/>
    <col min="3056" max="3056" width="8.91666666666667" style="258" customWidth="1"/>
    <col min="3057" max="3059" width="7.58333333333333" style="258" customWidth="1"/>
    <col min="3060" max="3060" width="8.08333333333333" style="258" customWidth="1"/>
    <col min="3061" max="3061" width="7.58333333333333" style="258" customWidth="1"/>
    <col min="3062" max="3062" width="9" style="258" customWidth="1"/>
    <col min="3063" max="3063" width="9" style="258"/>
    <col min="3064" max="3287" width="9.08333333333333" style="258"/>
    <col min="3288" max="3308" width="9" style="258"/>
    <col min="3309" max="3309" width="20.0833333333333" style="258" customWidth="1"/>
    <col min="3310" max="3310" width="9.58333333333333" style="258" customWidth="1"/>
    <col min="3311" max="3311" width="8.58333333333333" style="258" customWidth="1"/>
    <col min="3312" max="3312" width="8.91666666666667" style="258" customWidth="1"/>
    <col min="3313" max="3315" width="7.58333333333333" style="258" customWidth="1"/>
    <col min="3316" max="3316" width="8.08333333333333" style="258" customWidth="1"/>
    <col min="3317" max="3317" width="7.58333333333333" style="258" customWidth="1"/>
    <col min="3318" max="3318" width="9" style="258" customWidth="1"/>
    <col min="3319" max="3319" width="9" style="258"/>
    <col min="3320" max="3543" width="9.08333333333333" style="258"/>
    <col min="3544" max="3564" width="9" style="258"/>
    <col min="3565" max="3565" width="20.0833333333333" style="258" customWidth="1"/>
    <col min="3566" max="3566" width="9.58333333333333" style="258" customWidth="1"/>
    <col min="3567" max="3567" width="8.58333333333333" style="258" customWidth="1"/>
    <col min="3568" max="3568" width="8.91666666666667" style="258" customWidth="1"/>
    <col min="3569" max="3571" width="7.58333333333333" style="258" customWidth="1"/>
    <col min="3572" max="3572" width="8.08333333333333" style="258" customWidth="1"/>
    <col min="3573" max="3573" width="7.58333333333333" style="258" customWidth="1"/>
    <col min="3574" max="3574" width="9" style="258" customWidth="1"/>
    <col min="3575" max="3575" width="9" style="258"/>
    <col min="3576" max="3799" width="9.08333333333333" style="258"/>
    <col min="3800" max="3820" width="9" style="258"/>
    <col min="3821" max="3821" width="20.0833333333333" style="258" customWidth="1"/>
    <col min="3822" max="3822" width="9.58333333333333" style="258" customWidth="1"/>
    <col min="3823" max="3823" width="8.58333333333333" style="258" customWidth="1"/>
    <col min="3824" max="3824" width="8.91666666666667" style="258" customWidth="1"/>
    <col min="3825" max="3827" width="7.58333333333333" style="258" customWidth="1"/>
    <col min="3828" max="3828" width="8.08333333333333" style="258" customWidth="1"/>
    <col min="3829" max="3829" width="7.58333333333333" style="258" customWidth="1"/>
    <col min="3830" max="3830" width="9" style="258" customWidth="1"/>
    <col min="3831" max="3831" width="9" style="258"/>
    <col min="3832" max="4055" width="9.08333333333333" style="258"/>
    <col min="4056" max="4076" width="9" style="258"/>
    <col min="4077" max="4077" width="20.0833333333333" style="258" customWidth="1"/>
    <col min="4078" max="4078" width="9.58333333333333" style="258" customWidth="1"/>
    <col min="4079" max="4079" width="8.58333333333333" style="258" customWidth="1"/>
    <col min="4080" max="4080" width="8.91666666666667" style="258" customWidth="1"/>
    <col min="4081" max="4083" width="7.58333333333333" style="258" customWidth="1"/>
    <col min="4084" max="4084" width="8.08333333333333" style="258" customWidth="1"/>
    <col min="4085" max="4085" width="7.58333333333333" style="258" customWidth="1"/>
    <col min="4086" max="4086" width="9" style="258" customWidth="1"/>
    <col min="4087" max="4087" width="9" style="258"/>
    <col min="4088" max="4311" width="9.08333333333333" style="258"/>
    <col min="4312" max="4332" width="9" style="258"/>
    <col min="4333" max="4333" width="20.0833333333333" style="258" customWidth="1"/>
    <col min="4334" max="4334" width="9.58333333333333" style="258" customWidth="1"/>
    <col min="4335" max="4335" width="8.58333333333333" style="258" customWidth="1"/>
    <col min="4336" max="4336" width="8.91666666666667" style="258" customWidth="1"/>
    <col min="4337" max="4339" width="7.58333333333333" style="258" customWidth="1"/>
    <col min="4340" max="4340" width="8.08333333333333" style="258" customWidth="1"/>
    <col min="4341" max="4341" width="7.58333333333333" style="258" customWidth="1"/>
    <col min="4342" max="4342" width="9" style="258" customWidth="1"/>
    <col min="4343" max="4343" width="9" style="258"/>
    <col min="4344" max="4567" width="9.08333333333333" style="258"/>
    <col min="4568" max="4588" width="9" style="258"/>
    <col min="4589" max="4589" width="20.0833333333333" style="258" customWidth="1"/>
    <col min="4590" max="4590" width="9.58333333333333" style="258" customWidth="1"/>
    <col min="4591" max="4591" width="8.58333333333333" style="258" customWidth="1"/>
    <col min="4592" max="4592" width="8.91666666666667" style="258" customWidth="1"/>
    <col min="4593" max="4595" width="7.58333333333333" style="258" customWidth="1"/>
    <col min="4596" max="4596" width="8.08333333333333" style="258" customWidth="1"/>
    <col min="4597" max="4597" width="7.58333333333333" style="258" customWidth="1"/>
    <col min="4598" max="4598" width="9" style="258" customWidth="1"/>
    <col min="4599" max="4599" width="9" style="258"/>
    <col min="4600" max="4823" width="9.08333333333333" style="258"/>
    <col min="4824" max="4844" width="9" style="258"/>
    <col min="4845" max="4845" width="20.0833333333333" style="258" customWidth="1"/>
    <col min="4846" max="4846" width="9.58333333333333" style="258" customWidth="1"/>
    <col min="4847" max="4847" width="8.58333333333333" style="258" customWidth="1"/>
    <col min="4848" max="4848" width="8.91666666666667" style="258" customWidth="1"/>
    <col min="4849" max="4851" width="7.58333333333333" style="258" customWidth="1"/>
    <col min="4852" max="4852" width="8.08333333333333" style="258" customWidth="1"/>
    <col min="4853" max="4853" width="7.58333333333333" style="258" customWidth="1"/>
    <col min="4854" max="4854" width="9" style="258" customWidth="1"/>
    <col min="4855" max="4855" width="9" style="258"/>
    <col min="4856" max="5079" width="9.08333333333333" style="258"/>
    <col min="5080" max="5100" width="9" style="258"/>
    <col min="5101" max="5101" width="20.0833333333333" style="258" customWidth="1"/>
    <col min="5102" max="5102" width="9.58333333333333" style="258" customWidth="1"/>
    <col min="5103" max="5103" width="8.58333333333333" style="258" customWidth="1"/>
    <col min="5104" max="5104" width="8.91666666666667" style="258" customWidth="1"/>
    <col min="5105" max="5107" width="7.58333333333333" style="258" customWidth="1"/>
    <col min="5108" max="5108" width="8.08333333333333" style="258" customWidth="1"/>
    <col min="5109" max="5109" width="7.58333333333333" style="258" customWidth="1"/>
    <col min="5110" max="5110" width="9" style="258" customWidth="1"/>
    <col min="5111" max="5111" width="9" style="258"/>
    <col min="5112" max="5335" width="9.08333333333333" style="258"/>
    <col min="5336" max="5356" width="9" style="258"/>
    <col min="5357" max="5357" width="20.0833333333333" style="258" customWidth="1"/>
    <col min="5358" max="5358" width="9.58333333333333" style="258" customWidth="1"/>
    <col min="5359" max="5359" width="8.58333333333333" style="258" customWidth="1"/>
    <col min="5360" max="5360" width="8.91666666666667" style="258" customWidth="1"/>
    <col min="5361" max="5363" width="7.58333333333333" style="258" customWidth="1"/>
    <col min="5364" max="5364" width="8.08333333333333" style="258" customWidth="1"/>
    <col min="5365" max="5365" width="7.58333333333333" style="258" customWidth="1"/>
    <col min="5366" max="5366" width="9" style="258" customWidth="1"/>
    <col min="5367" max="5367" width="9" style="258"/>
    <col min="5368" max="5591" width="9.08333333333333" style="258"/>
    <col min="5592" max="5612" width="9" style="258"/>
    <col min="5613" max="5613" width="20.0833333333333" style="258" customWidth="1"/>
    <col min="5614" max="5614" width="9.58333333333333" style="258" customWidth="1"/>
    <col min="5615" max="5615" width="8.58333333333333" style="258" customWidth="1"/>
    <col min="5616" max="5616" width="8.91666666666667" style="258" customWidth="1"/>
    <col min="5617" max="5619" width="7.58333333333333" style="258" customWidth="1"/>
    <col min="5620" max="5620" width="8.08333333333333" style="258" customWidth="1"/>
    <col min="5621" max="5621" width="7.58333333333333" style="258" customWidth="1"/>
    <col min="5622" max="5622" width="9" style="258" customWidth="1"/>
    <col min="5623" max="5623" width="9" style="258"/>
    <col min="5624" max="5847" width="9.08333333333333" style="258"/>
    <col min="5848" max="5868" width="9" style="258"/>
    <col min="5869" max="5869" width="20.0833333333333" style="258" customWidth="1"/>
    <col min="5870" max="5870" width="9.58333333333333" style="258" customWidth="1"/>
    <col min="5871" max="5871" width="8.58333333333333" style="258" customWidth="1"/>
    <col min="5872" max="5872" width="8.91666666666667" style="258" customWidth="1"/>
    <col min="5873" max="5875" width="7.58333333333333" style="258" customWidth="1"/>
    <col min="5876" max="5876" width="8.08333333333333" style="258" customWidth="1"/>
    <col min="5877" max="5877" width="7.58333333333333" style="258" customWidth="1"/>
    <col min="5878" max="5878" width="9" style="258" customWidth="1"/>
    <col min="5879" max="5879" width="9" style="258"/>
    <col min="5880" max="6103" width="9.08333333333333" style="258"/>
    <col min="6104" max="6124" width="9" style="258"/>
    <col min="6125" max="6125" width="20.0833333333333" style="258" customWidth="1"/>
    <col min="6126" max="6126" width="9.58333333333333" style="258" customWidth="1"/>
    <col min="6127" max="6127" width="8.58333333333333" style="258" customWidth="1"/>
    <col min="6128" max="6128" width="8.91666666666667" style="258" customWidth="1"/>
    <col min="6129" max="6131" width="7.58333333333333" style="258" customWidth="1"/>
    <col min="6132" max="6132" width="8.08333333333333" style="258" customWidth="1"/>
    <col min="6133" max="6133" width="7.58333333333333" style="258" customWidth="1"/>
    <col min="6134" max="6134" width="9" style="258" customWidth="1"/>
    <col min="6135" max="6135" width="9" style="258"/>
    <col min="6136" max="6359" width="9.08333333333333" style="258"/>
    <col min="6360" max="6380" width="9" style="258"/>
    <col min="6381" max="6381" width="20.0833333333333" style="258" customWidth="1"/>
    <col min="6382" max="6382" width="9.58333333333333" style="258" customWidth="1"/>
    <col min="6383" max="6383" width="8.58333333333333" style="258" customWidth="1"/>
    <col min="6384" max="6384" width="8.91666666666667" style="258" customWidth="1"/>
    <col min="6385" max="6387" width="7.58333333333333" style="258" customWidth="1"/>
    <col min="6388" max="6388" width="8.08333333333333" style="258" customWidth="1"/>
    <col min="6389" max="6389" width="7.58333333333333" style="258" customWidth="1"/>
    <col min="6390" max="6390" width="9" style="258" customWidth="1"/>
    <col min="6391" max="6391" width="9" style="258"/>
    <col min="6392" max="6615" width="9.08333333333333" style="258"/>
    <col min="6616" max="6636" width="9" style="258"/>
    <col min="6637" max="6637" width="20.0833333333333" style="258" customWidth="1"/>
    <col min="6638" max="6638" width="9.58333333333333" style="258" customWidth="1"/>
    <col min="6639" max="6639" width="8.58333333333333" style="258" customWidth="1"/>
    <col min="6640" max="6640" width="8.91666666666667" style="258" customWidth="1"/>
    <col min="6641" max="6643" width="7.58333333333333" style="258" customWidth="1"/>
    <col min="6644" max="6644" width="8.08333333333333" style="258" customWidth="1"/>
    <col min="6645" max="6645" width="7.58333333333333" style="258" customWidth="1"/>
    <col min="6646" max="6646" width="9" style="258" customWidth="1"/>
    <col min="6647" max="6647" width="9" style="258"/>
    <col min="6648" max="6871" width="9.08333333333333" style="258"/>
    <col min="6872" max="6892" width="9" style="258"/>
    <col min="6893" max="6893" width="20.0833333333333" style="258" customWidth="1"/>
    <col min="6894" max="6894" width="9.58333333333333" style="258" customWidth="1"/>
    <col min="6895" max="6895" width="8.58333333333333" style="258" customWidth="1"/>
    <col min="6896" max="6896" width="8.91666666666667" style="258" customWidth="1"/>
    <col min="6897" max="6899" width="7.58333333333333" style="258" customWidth="1"/>
    <col min="6900" max="6900" width="8.08333333333333" style="258" customWidth="1"/>
    <col min="6901" max="6901" width="7.58333333333333" style="258" customWidth="1"/>
    <col min="6902" max="6902" width="9" style="258" customWidth="1"/>
    <col min="6903" max="6903" width="9" style="258"/>
    <col min="6904" max="7127" width="9.08333333333333" style="258"/>
    <col min="7128" max="7148" width="9" style="258"/>
    <col min="7149" max="7149" width="20.0833333333333" style="258" customWidth="1"/>
    <col min="7150" max="7150" width="9.58333333333333" style="258" customWidth="1"/>
    <col min="7151" max="7151" width="8.58333333333333" style="258" customWidth="1"/>
    <col min="7152" max="7152" width="8.91666666666667" style="258" customWidth="1"/>
    <col min="7153" max="7155" width="7.58333333333333" style="258" customWidth="1"/>
    <col min="7156" max="7156" width="8.08333333333333" style="258" customWidth="1"/>
    <col min="7157" max="7157" width="7.58333333333333" style="258" customWidth="1"/>
    <col min="7158" max="7158" width="9" style="258" customWidth="1"/>
    <col min="7159" max="7159" width="9" style="258"/>
    <col min="7160" max="7383" width="9.08333333333333" style="258"/>
    <col min="7384" max="7404" width="9" style="258"/>
    <col min="7405" max="7405" width="20.0833333333333" style="258" customWidth="1"/>
    <col min="7406" max="7406" width="9.58333333333333" style="258" customWidth="1"/>
    <col min="7407" max="7407" width="8.58333333333333" style="258" customWidth="1"/>
    <col min="7408" max="7408" width="8.91666666666667" style="258" customWidth="1"/>
    <col min="7409" max="7411" width="7.58333333333333" style="258" customWidth="1"/>
    <col min="7412" max="7412" width="8.08333333333333" style="258" customWidth="1"/>
    <col min="7413" max="7413" width="7.58333333333333" style="258" customWidth="1"/>
    <col min="7414" max="7414" width="9" style="258" customWidth="1"/>
    <col min="7415" max="7415" width="9" style="258"/>
    <col min="7416" max="7639" width="9.08333333333333" style="258"/>
    <col min="7640" max="7660" width="9" style="258"/>
    <col min="7661" max="7661" width="20.0833333333333" style="258" customWidth="1"/>
    <col min="7662" max="7662" width="9.58333333333333" style="258" customWidth="1"/>
    <col min="7663" max="7663" width="8.58333333333333" style="258" customWidth="1"/>
    <col min="7664" max="7664" width="8.91666666666667" style="258" customWidth="1"/>
    <col min="7665" max="7667" width="7.58333333333333" style="258" customWidth="1"/>
    <col min="7668" max="7668" width="8.08333333333333" style="258" customWidth="1"/>
    <col min="7669" max="7669" width="7.58333333333333" style="258" customWidth="1"/>
    <col min="7670" max="7670" width="9" style="258" customWidth="1"/>
    <col min="7671" max="7671" width="9" style="258"/>
    <col min="7672" max="7895" width="9.08333333333333" style="258"/>
    <col min="7896" max="7916" width="9" style="258"/>
    <col min="7917" max="7917" width="20.0833333333333" style="258" customWidth="1"/>
    <col min="7918" max="7918" width="9.58333333333333" style="258" customWidth="1"/>
    <col min="7919" max="7919" width="8.58333333333333" style="258" customWidth="1"/>
    <col min="7920" max="7920" width="8.91666666666667" style="258" customWidth="1"/>
    <col min="7921" max="7923" width="7.58333333333333" style="258" customWidth="1"/>
    <col min="7924" max="7924" width="8.08333333333333" style="258" customWidth="1"/>
    <col min="7925" max="7925" width="7.58333333333333" style="258" customWidth="1"/>
    <col min="7926" max="7926" width="9" style="258" customWidth="1"/>
    <col min="7927" max="7927" width="9" style="258"/>
    <col min="7928" max="8151" width="9.08333333333333" style="258"/>
    <col min="8152" max="8172" width="9" style="258"/>
    <col min="8173" max="8173" width="20.0833333333333" style="258" customWidth="1"/>
    <col min="8174" max="8174" width="9.58333333333333" style="258" customWidth="1"/>
    <col min="8175" max="8175" width="8.58333333333333" style="258" customWidth="1"/>
    <col min="8176" max="8176" width="8.91666666666667" style="258" customWidth="1"/>
    <col min="8177" max="8179" width="7.58333333333333" style="258" customWidth="1"/>
    <col min="8180" max="8180" width="8.08333333333333" style="258" customWidth="1"/>
    <col min="8181" max="8181" width="7.58333333333333" style="258" customWidth="1"/>
    <col min="8182" max="8182" width="9" style="258" customWidth="1"/>
    <col min="8183" max="8183" width="9" style="258"/>
    <col min="8184" max="8407" width="9.08333333333333" style="258"/>
    <col min="8408" max="8428" width="9" style="258"/>
    <col min="8429" max="8429" width="20.0833333333333" style="258" customWidth="1"/>
    <col min="8430" max="8430" width="9.58333333333333" style="258" customWidth="1"/>
    <col min="8431" max="8431" width="8.58333333333333" style="258" customWidth="1"/>
    <col min="8432" max="8432" width="8.91666666666667" style="258" customWidth="1"/>
    <col min="8433" max="8435" width="7.58333333333333" style="258" customWidth="1"/>
    <col min="8436" max="8436" width="8.08333333333333" style="258" customWidth="1"/>
    <col min="8437" max="8437" width="7.58333333333333" style="258" customWidth="1"/>
    <col min="8438" max="8438" width="9" style="258" customWidth="1"/>
    <col min="8439" max="8439" width="9" style="258"/>
    <col min="8440" max="8663" width="9.08333333333333" style="258"/>
    <col min="8664" max="8684" width="9" style="258"/>
    <col min="8685" max="8685" width="20.0833333333333" style="258" customWidth="1"/>
    <col min="8686" max="8686" width="9.58333333333333" style="258" customWidth="1"/>
    <col min="8687" max="8687" width="8.58333333333333" style="258" customWidth="1"/>
    <col min="8688" max="8688" width="8.91666666666667" style="258" customWidth="1"/>
    <col min="8689" max="8691" width="7.58333333333333" style="258" customWidth="1"/>
    <col min="8692" max="8692" width="8.08333333333333" style="258" customWidth="1"/>
    <col min="8693" max="8693" width="7.58333333333333" style="258" customWidth="1"/>
    <col min="8694" max="8694" width="9" style="258" customWidth="1"/>
    <col min="8695" max="8695" width="9" style="258"/>
    <col min="8696" max="8919" width="9.08333333333333" style="258"/>
    <col min="8920" max="8940" width="9" style="258"/>
    <col min="8941" max="8941" width="20.0833333333333" style="258" customWidth="1"/>
    <col min="8942" max="8942" width="9.58333333333333" style="258" customWidth="1"/>
    <col min="8943" max="8943" width="8.58333333333333" style="258" customWidth="1"/>
    <col min="8944" max="8944" width="8.91666666666667" style="258" customWidth="1"/>
    <col min="8945" max="8947" width="7.58333333333333" style="258" customWidth="1"/>
    <col min="8948" max="8948" width="8.08333333333333" style="258" customWidth="1"/>
    <col min="8949" max="8949" width="7.58333333333333" style="258" customWidth="1"/>
    <col min="8950" max="8950" width="9" style="258" customWidth="1"/>
    <col min="8951" max="8951" width="9" style="258"/>
    <col min="8952" max="9175" width="9.08333333333333" style="258"/>
    <col min="9176" max="9196" width="9" style="258"/>
    <col min="9197" max="9197" width="20.0833333333333" style="258" customWidth="1"/>
    <col min="9198" max="9198" width="9.58333333333333" style="258" customWidth="1"/>
    <col min="9199" max="9199" width="8.58333333333333" style="258" customWidth="1"/>
    <col min="9200" max="9200" width="8.91666666666667" style="258" customWidth="1"/>
    <col min="9201" max="9203" width="7.58333333333333" style="258" customWidth="1"/>
    <col min="9204" max="9204" width="8.08333333333333" style="258" customWidth="1"/>
    <col min="9205" max="9205" width="7.58333333333333" style="258" customWidth="1"/>
    <col min="9206" max="9206" width="9" style="258" customWidth="1"/>
    <col min="9207" max="9207" width="9" style="258"/>
    <col min="9208" max="9431" width="9.08333333333333" style="258"/>
    <col min="9432" max="9452" width="9" style="258"/>
    <col min="9453" max="9453" width="20.0833333333333" style="258" customWidth="1"/>
    <col min="9454" max="9454" width="9.58333333333333" style="258" customWidth="1"/>
    <col min="9455" max="9455" width="8.58333333333333" style="258" customWidth="1"/>
    <col min="9456" max="9456" width="8.91666666666667" style="258" customWidth="1"/>
    <col min="9457" max="9459" width="7.58333333333333" style="258" customWidth="1"/>
    <col min="9460" max="9460" width="8.08333333333333" style="258" customWidth="1"/>
    <col min="9461" max="9461" width="7.58333333333333" style="258" customWidth="1"/>
    <col min="9462" max="9462" width="9" style="258" customWidth="1"/>
    <col min="9463" max="9463" width="9" style="258"/>
    <col min="9464" max="9687" width="9.08333333333333" style="258"/>
    <col min="9688" max="9708" width="9" style="258"/>
    <col min="9709" max="9709" width="20.0833333333333" style="258" customWidth="1"/>
    <col min="9710" max="9710" width="9.58333333333333" style="258" customWidth="1"/>
    <col min="9711" max="9711" width="8.58333333333333" style="258" customWidth="1"/>
    <col min="9712" max="9712" width="8.91666666666667" style="258" customWidth="1"/>
    <col min="9713" max="9715" width="7.58333333333333" style="258" customWidth="1"/>
    <col min="9716" max="9716" width="8.08333333333333" style="258" customWidth="1"/>
    <col min="9717" max="9717" width="7.58333333333333" style="258" customWidth="1"/>
    <col min="9718" max="9718" width="9" style="258" customWidth="1"/>
    <col min="9719" max="9719" width="9" style="258"/>
    <col min="9720" max="9943" width="9.08333333333333" style="258"/>
    <col min="9944" max="9964" width="9" style="258"/>
    <col min="9965" max="9965" width="20.0833333333333" style="258" customWidth="1"/>
    <col min="9966" max="9966" width="9.58333333333333" style="258" customWidth="1"/>
    <col min="9967" max="9967" width="8.58333333333333" style="258" customWidth="1"/>
    <col min="9968" max="9968" width="8.91666666666667" style="258" customWidth="1"/>
    <col min="9969" max="9971" width="7.58333333333333" style="258" customWidth="1"/>
    <col min="9972" max="9972" width="8.08333333333333" style="258" customWidth="1"/>
    <col min="9973" max="9973" width="7.58333333333333" style="258" customWidth="1"/>
    <col min="9974" max="9974" width="9" style="258" customWidth="1"/>
    <col min="9975" max="9975" width="9" style="258"/>
    <col min="9976" max="10199" width="9.08333333333333" style="258"/>
    <col min="10200" max="10220" width="9" style="258"/>
    <col min="10221" max="10221" width="20.0833333333333" style="258" customWidth="1"/>
    <col min="10222" max="10222" width="9.58333333333333" style="258" customWidth="1"/>
    <col min="10223" max="10223" width="8.58333333333333" style="258" customWidth="1"/>
    <col min="10224" max="10224" width="8.91666666666667" style="258" customWidth="1"/>
    <col min="10225" max="10227" width="7.58333333333333" style="258" customWidth="1"/>
    <col min="10228" max="10228" width="8.08333333333333" style="258" customWidth="1"/>
    <col min="10229" max="10229" width="7.58333333333333" style="258" customWidth="1"/>
    <col min="10230" max="10230" width="9" style="258" customWidth="1"/>
    <col min="10231" max="10231" width="9" style="258"/>
    <col min="10232" max="10455" width="9.08333333333333" style="258"/>
    <col min="10456" max="10476" width="9" style="258"/>
    <col min="10477" max="10477" width="20.0833333333333" style="258" customWidth="1"/>
    <col min="10478" max="10478" width="9.58333333333333" style="258" customWidth="1"/>
    <col min="10479" max="10479" width="8.58333333333333" style="258" customWidth="1"/>
    <col min="10480" max="10480" width="8.91666666666667" style="258" customWidth="1"/>
    <col min="10481" max="10483" width="7.58333333333333" style="258" customWidth="1"/>
    <col min="10484" max="10484" width="8.08333333333333" style="258" customWidth="1"/>
    <col min="10485" max="10485" width="7.58333333333333" style="258" customWidth="1"/>
    <col min="10486" max="10486" width="9" style="258" customWidth="1"/>
    <col min="10487" max="10487" width="9" style="258"/>
    <col min="10488" max="10711" width="9.08333333333333" style="258"/>
    <col min="10712" max="10732" width="9" style="258"/>
    <col min="10733" max="10733" width="20.0833333333333" style="258" customWidth="1"/>
    <col min="10734" max="10734" width="9.58333333333333" style="258" customWidth="1"/>
    <col min="10735" max="10735" width="8.58333333333333" style="258" customWidth="1"/>
    <col min="10736" max="10736" width="8.91666666666667" style="258" customWidth="1"/>
    <col min="10737" max="10739" width="7.58333333333333" style="258" customWidth="1"/>
    <col min="10740" max="10740" width="8.08333333333333" style="258" customWidth="1"/>
    <col min="10741" max="10741" width="7.58333333333333" style="258" customWidth="1"/>
    <col min="10742" max="10742" width="9" style="258" customWidth="1"/>
    <col min="10743" max="10743" width="9" style="258"/>
    <col min="10744" max="10967" width="9.08333333333333" style="258"/>
    <col min="10968" max="10988" width="9" style="258"/>
    <col min="10989" max="10989" width="20.0833333333333" style="258" customWidth="1"/>
    <col min="10990" max="10990" width="9.58333333333333" style="258" customWidth="1"/>
    <col min="10991" max="10991" width="8.58333333333333" style="258" customWidth="1"/>
    <col min="10992" max="10992" width="8.91666666666667" style="258" customWidth="1"/>
    <col min="10993" max="10995" width="7.58333333333333" style="258" customWidth="1"/>
    <col min="10996" max="10996" width="8.08333333333333" style="258" customWidth="1"/>
    <col min="10997" max="10997" width="7.58333333333333" style="258" customWidth="1"/>
    <col min="10998" max="10998" width="9" style="258" customWidth="1"/>
    <col min="10999" max="10999" width="9" style="258"/>
    <col min="11000" max="11223" width="9.08333333333333" style="258"/>
    <col min="11224" max="11244" width="9" style="258"/>
    <col min="11245" max="11245" width="20.0833333333333" style="258" customWidth="1"/>
    <col min="11246" max="11246" width="9.58333333333333" style="258" customWidth="1"/>
    <col min="11247" max="11247" width="8.58333333333333" style="258" customWidth="1"/>
    <col min="11248" max="11248" width="8.91666666666667" style="258" customWidth="1"/>
    <col min="11249" max="11251" width="7.58333333333333" style="258" customWidth="1"/>
    <col min="11252" max="11252" width="8.08333333333333" style="258" customWidth="1"/>
    <col min="11253" max="11253" width="7.58333333333333" style="258" customWidth="1"/>
    <col min="11254" max="11254" width="9" style="258" customWidth="1"/>
    <col min="11255" max="11255" width="9" style="258"/>
    <col min="11256" max="11479" width="9.08333333333333" style="258"/>
    <col min="11480" max="11500" width="9" style="258"/>
    <col min="11501" max="11501" width="20.0833333333333" style="258" customWidth="1"/>
    <col min="11502" max="11502" width="9.58333333333333" style="258" customWidth="1"/>
    <col min="11503" max="11503" width="8.58333333333333" style="258" customWidth="1"/>
    <col min="11504" max="11504" width="8.91666666666667" style="258" customWidth="1"/>
    <col min="11505" max="11507" width="7.58333333333333" style="258" customWidth="1"/>
    <col min="11508" max="11508" width="8.08333333333333" style="258" customWidth="1"/>
    <col min="11509" max="11509" width="7.58333333333333" style="258" customWidth="1"/>
    <col min="11510" max="11510" width="9" style="258" customWidth="1"/>
    <col min="11511" max="11511" width="9" style="258"/>
    <col min="11512" max="11735" width="9.08333333333333" style="258"/>
    <col min="11736" max="11756" width="9" style="258"/>
    <col min="11757" max="11757" width="20.0833333333333" style="258" customWidth="1"/>
    <col min="11758" max="11758" width="9.58333333333333" style="258" customWidth="1"/>
    <col min="11759" max="11759" width="8.58333333333333" style="258" customWidth="1"/>
    <col min="11760" max="11760" width="8.91666666666667" style="258" customWidth="1"/>
    <col min="11761" max="11763" width="7.58333333333333" style="258" customWidth="1"/>
    <col min="11764" max="11764" width="8.08333333333333" style="258" customWidth="1"/>
    <col min="11765" max="11765" width="7.58333333333333" style="258" customWidth="1"/>
    <col min="11766" max="11766" width="9" style="258" customWidth="1"/>
    <col min="11767" max="11767" width="9" style="258"/>
    <col min="11768" max="11991" width="9.08333333333333" style="258"/>
    <col min="11992" max="12012" width="9" style="258"/>
    <col min="12013" max="12013" width="20.0833333333333" style="258" customWidth="1"/>
    <col min="12014" max="12014" width="9.58333333333333" style="258" customWidth="1"/>
    <col min="12015" max="12015" width="8.58333333333333" style="258" customWidth="1"/>
    <col min="12016" max="12016" width="8.91666666666667" style="258" customWidth="1"/>
    <col min="12017" max="12019" width="7.58333333333333" style="258" customWidth="1"/>
    <col min="12020" max="12020" width="8.08333333333333" style="258" customWidth="1"/>
    <col min="12021" max="12021" width="7.58333333333333" style="258" customWidth="1"/>
    <col min="12022" max="12022" width="9" style="258" customWidth="1"/>
    <col min="12023" max="12023" width="9" style="258"/>
    <col min="12024" max="12247" width="9.08333333333333" style="258"/>
    <col min="12248" max="12268" width="9" style="258"/>
    <col min="12269" max="12269" width="20.0833333333333" style="258" customWidth="1"/>
    <col min="12270" max="12270" width="9.58333333333333" style="258" customWidth="1"/>
    <col min="12271" max="12271" width="8.58333333333333" style="258" customWidth="1"/>
    <col min="12272" max="12272" width="8.91666666666667" style="258" customWidth="1"/>
    <col min="12273" max="12275" width="7.58333333333333" style="258" customWidth="1"/>
    <col min="12276" max="12276" width="8.08333333333333" style="258" customWidth="1"/>
    <col min="12277" max="12277" width="7.58333333333333" style="258" customWidth="1"/>
    <col min="12278" max="12278" width="9" style="258" customWidth="1"/>
    <col min="12279" max="12279" width="9" style="258"/>
    <col min="12280" max="12503" width="9.08333333333333" style="258"/>
    <col min="12504" max="12524" width="9" style="258"/>
    <col min="12525" max="12525" width="20.0833333333333" style="258" customWidth="1"/>
    <col min="12526" max="12526" width="9.58333333333333" style="258" customWidth="1"/>
    <col min="12527" max="12527" width="8.58333333333333" style="258" customWidth="1"/>
    <col min="12528" max="12528" width="8.91666666666667" style="258" customWidth="1"/>
    <col min="12529" max="12531" width="7.58333333333333" style="258" customWidth="1"/>
    <col min="12532" max="12532" width="8.08333333333333" style="258" customWidth="1"/>
    <col min="12533" max="12533" width="7.58333333333333" style="258" customWidth="1"/>
    <col min="12534" max="12534" width="9" style="258" customWidth="1"/>
    <col min="12535" max="12535" width="9" style="258"/>
    <col min="12536" max="12759" width="9.08333333333333" style="258"/>
    <col min="12760" max="12780" width="9" style="258"/>
    <col min="12781" max="12781" width="20.0833333333333" style="258" customWidth="1"/>
    <col min="12782" max="12782" width="9.58333333333333" style="258" customWidth="1"/>
    <col min="12783" max="12783" width="8.58333333333333" style="258" customWidth="1"/>
    <col min="12784" max="12784" width="8.91666666666667" style="258" customWidth="1"/>
    <col min="12785" max="12787" width="7.58333333333333" style="258" customWidth="1"/>
    <col min="12788" max="12788" width="8.08333333333333" style="258" customWidth="1"/>
    <col min="12789" max="12789" width="7.58333333333333" style="258" customWidth="1"/>
    <col min="12790" max="12790" width="9" style="258" customWidth="1"/>
    <col min="12791" max="12791" width="9" style="258"/>
    <col min="12792" max="13015" width="9.08333333333333" style="258"/>
    <col min="13016" max="13036" width="9" style="258"/>
    <col min="13037" max="13037" width="20.0833333333333" style="258" customWidth="1"/>
    <col min="13038" max="13038" width="9.58333333333333" style="258" customWidth="1"/>
    <col min="13039" max="13039" width="8.58333333333333" style="258" customWidth="1"/>
    <col min="13040" max="13040" width="8.91666666666667" style="258" customWidth="1"/>
    <col min="13041" max="13043" width="7.58333333333333" style="258" customWidth="1"/>
    <col min="13044" max="13044" width="8.08333333333333" style="258" customWidth="1"/>
    <col min="13045" max="13045" width="7.58333333333333" style="258" customWidth="1"/>
    <col min="13046" max="13046" width="9" style="258" customWidth="1"/>
    <col min="13047" max="13047" width="9" style="258"/>
    <col min="13048" max="13271" width="9.08333333333333" style="258"/>
    <col min="13272" max="13292" width="9" style="258"/>
    <col min="13293" max="13293" width="20.0833333333333" style="258" customWidth="1"/>
    <col min="13294" max="13294" width="9.58333333333333" style="258" customWidth="1"/>
    <col min="13295" max="13295" width="8.58333333333333" style="258" customWidth="1"/>
    <col min="13296" max="13296" width="8.91666666666667" style="258" customWidth="1"/>
    <col min="13297" max="13299" width="7.58333333333333" style="258" customWidth="1"/>
    <col min="13300" max="13300" width="8.08333333333333" style="258" customWidth="1"/>
    <col min="13301" max="13301" width="7.58333333333333" style="258" customWidth="1"/>
    <col min="13302" max="13302" width="9" style="258" customWidth="1"/>
    <col min="13303" max="13303" width="9" style="258"/>
    <col min="13304" max="13527" width="9.08333333333333" style="258"/>
    <col min="13528" max="13548" width="9" style="258"/>
    <col min="13549" max="13549" width="20.0833333333333" style="258" customWidth="1"/>
    <col min="13550" max="13550" width="9.58333333333333" style="258" customWidth="1"/>
    <col min="13551" max="13551" width="8.58333333333333" style="258" customWidth="1"/>
    <col min="13552" max="13552" width="8.91666666666667" style="258" customWidth="1"/>
    <col min="13553" max="13555" width="7.58333333333333" style="258" customWidth="1"/>
    <col min="13556" max="13556" width="8.08333333333333" style="258" customWidth="1"/>
    <col min="13557" max="13557" width="7.58333333333333" style="258" customWidth="1"/>
    <col min="13558" max="13558" width="9" style="258" customWidth="1"/>
    <col min="13559" max="13559" width="9" style="258"/>
    <col min="13560" max="13783" width="9.08333333333333" style="258"/>
    <col min="13784" max="13804" width="9" style="258"/>
    <col min="13805" max="13805" width="20.0833333333333" style="258" customWidth="1"/>
    <col min="13806" max="13806" width="9.58333333333333" style="258" customWidth="1"/>
    <col min="13807" max="13807" width="8.58333333333333" style="258" customWidth="1"/>
    <col min="13808" max="13808" width="8.91666666666667" style="258" customWidth="1"/>
    <col min="13809" max="13811" width="7.58333333333333" style="258" customWidth="1"/>
    <col min="13812" max="13812" width="8.08333333333333" style="258" customWidth="1"/>
    <col min="13813" max="13813" width="7.58333333333333" style="258" customWidth="1"/>
    <col min="13814" max="13814" width="9" style="258" customWidth="1"/>
    <col min="13815" max="13815" width="9" style="258"/>
    <col min="13816" max="14039" width="9.08333333333333" style="258"/>
    <col min="14040" max="14060" width="9" style="258"/>
    <col min="14061" max="14061" width="20.0833333333333" style="258" customWidth="1"/>
    <col min="14062" max="14062" width="9.58333333333333" style="258" customWidth="1"/>
    <col min="14063" max="14063" width="8.58333333333333" style="258" customWidth="1"/>
    <col min="14064" max="14064" width="8.91666666666667" style="258" customWidth="1"/>
    <col min="14065" max="14067" width="7.58333333333333" style="258" customWidth="1"/>
    <col min="14068" max="14068" width="8.08333333333333" style="258" customWidth="1"/>
    <col min="14069" max="14069" width="7.58333333333333" style="258" customWidth="1"/>
    <col min="14070" max="14070" width="9" style="258" customWidth="1"/>
    <col min="14071" max="14071" width="9" style="258"/>
    <col min="14072" max="14295" width="9.08333333333333" style="258"/>
    <col min="14296" max="14316" width="9" style="258"/>
    <col min="14317" max="14317" width="20.0833333333333" style="258" customWidth="1"/>
    <col min="14318" max="14318" width="9.58333333333333" style="258" customWidth="1"/>
    <col min="14319" max="14319" width="8.58333333333333" style="258" customWidth="1"/>
    <col min="14320" max="14320" width="8.91666666666667" style="258" customWidth="1"/>
    <col min="14321" max="14323" width="7.58333333333333" style="258" customWidth="1"/>
    <col min="14324" max="14324" width="8.08333333333333" style="258" customWidth="1"/>
    <col min="14325" max="14325" width="7.58333333333333" style="258" customWidth="1"/>
    <col min="14326" max="14326" width="9" style="258" customWidth="1"/>
    <col min="14327" max="14327" width="9" style="258"/>
    <col min="14328" max="14551" width="9.08333333333333" style="258"/>
    <col min="14552" max="14572" width="9" style="258"/>
    <col min="14573" max="14573" width="20.0833333333333" style="258" customWidth="1"/>
    <col min="14574" max="14574" width="9.58333333333333" style="258" customWidth="1"/>
    <col min="14575" max="14575" width="8.58333333333333" style="258" customWidth="1"/>
    <col min="14576" max="14576" width="8.91666666666667" style="258" customWidth="1"/>
    <col min="14577" max="14579" width="7.58333333333333" style="258" customWidth="1"/>
    <col min="14580" max="14580" width="8.08333333333333" style="258" customWidth="1"/>
    <col min="14581" max="14581" width="7.58333333333333" style="258" customWidth="1"/>
    <col min="14582" max="14582" width="9" style="258" customWidth="1"/>
    <col min="14583" max="14583" width="9" style="258"/>
    <col min="14584" max="14807" width="9.08333333333333" style="258"/>
    <col min="14808" max="14828" width="9" style="258"/>
    <col min="14829" max="14829" width="20.0833333333333" style="258" customWidth="1"/>
    <col min="14830" max="14830" width="9.58333333333333" style="258" customWidth="1"/>
    <col min="14831" max="14831" width="8.58333333333333" style="258" customWidth="1"/>
    <col min="14832" max="14832" width="8.91666666666667" style="258" customWidth="1"/>
    <col min="14833" max="14835" width="7.58333333333333" style="258" customWidth="1"/>
    <col min="14836" max="14836" width="8.08333333333333" style="258" customWidth="1"/>
    <col min="14837" max="14837" width="7.58333333333333" style="258" customWidth="1"/>
    <col min="14838" max="14838" width="9" style="258" customWidth="1"/>
    <col min="14839" max="14839" width="9" style="258"/>
    <col min="14840" max="15063" width="9.08333333333333" style="258"/>
    <col min="15064" max="15084" width="9" style="258"/>
    <col min="15085" max="15085" width="20.0833333333333" style="258" customWidth="1"/>
    <col min="15086" max="15086" width="9.58333333333333" style="258" customWidth="1"/>
    <col min="15087" max="15087" width="8.58333333333333" style="258" customWidth="1"/>
    <col min="15088" max="15088" width="8.91666666666667" style="258" customWidth="1"/>
    <col min="15089" max="15091" width="7.58333333333333" style="258" customWidth="1"/>
    <col min="15092" max="15092" width="8.08333333333333" style="258" customWidth="1"/>
    <col min="15093" max="15093" width="7.58333333333333" style="258" customWidth="1"/>
    <col min="15094" max="15094" width="9" style="258" customWidth="1"/>
    <col min="15095" max="15095" width="9" style="258"/>
    <col min="15096" max="15319" width="9.08333333333333" style="258"/>
    <col min="15320" max="15340" width="9" style="258"/>
    <col min="15341" max="15341" width="20.0833333333333" style="258" customWidth="1"/>
    <col min="15342" max="15342" width="9.58333333333333" style="258" customWidth="1"/>
    <col min="15343" max="15343" width="8.58333333333333" style="258" customWidth="1"/>
    <col min="15344" max="15344" width="8.91666666666667" style="258" customWidth="1"/>
    <col min="15345" max="15347" width="7.58333333333333" style="258" customWidth="1"/>
    <col min="15348" max="15348" width="8.08333333333333" style="258" customWidth="1"/>
    <col min="15349" max="15349" width="7.58333333333333" style="258" customWidth="1"/>
    <col min="15350" max="15350" width="9" style="258" customWidth="1"/>
    <col min="15351" max="15351" width="9" style="258"/>
    <col min="15352" max="15575" width="9.08333333333333" style="258"/>
    <col min="15576" max="15596" width="9" style="258"/>
    <col min="15597" max="15597" width="20.0833333333333" style="258" customWidth="1"/>
    <col min="15598" max="15598" width="9.58333333333333" style="258" customWidth="1"/>
    <col min="15599" max="15599" width="8.58333333333333" style="258" customWidth="1"/>
    <col min="15600" max="15600" width="8.91666666666667" style="258" customWidth="1"/>
    <col min="15601" max="15603" width="7.58333333333333" style="258" customWidth="1"/>
    <col min="15604" max="15604" width="8.08333333333333" style="258" customWidth="1"/>
    <col min="15605" max="15605" width="7.58333333333333" style="258" customWidth="1"/>
    <col min="15606" max="15606" width="9" style="258" customWidth="1"/>
    <col min="15607" max="15607" width="9" style="258"/>
    <col min="15608" max="15831" width="9.08333333333333" style="258"/>
    <col min="15832" max="15852" width="9" style="258"/>
    <col min="15853" max="15853" width="20.0833333333333" style="258" customWidth="1"/>
    <col min="15854" max="15854" width="9.58333333333333" style="258" customWidth="1"/>
    <col min="15855" max="15855" width="8.58333333333333" style="258" customWidth="1"/>
    <col min="15856" max="15856" width="8.91666666666667" style="258" customWidth="1"/>
    <col min="15857" max="15859" width="7.58333333333333" style="258" customWidth="1"/>
    <col min="15860" max="15860" width="8.08333333333333" style="258" customWidth="1"/>
    <col min="15861" max="15861" width="7.58333333333333" style="258" customWidth="1"/>
    <col min="15862" max="15862" width="9" style="258" customWidth="1"/>
    <col min="15863" max="15863" width="9" style="258"/>
    <col min="15864" max="16087" width="9.08333333333333" style="258"/>
    <col min="16088" max="16108" width="9" style="258"/>
    <col min="16109" max="16109" width="20.0833333333333" style="258" customWidth="1"/>
    <col min="16110" max="16110" width="9.58333333333333" style="258" customWidth="1"/>
    <col min="16111" max="16111" width="8.58333333333333" style="258" customWidth="1"/>
    <col min="16112" max="16112" width="8.91666666666667" style="258" customWidth="1"/>
    <col min="16113" max="16115" width="7.58333333333333" style="258" customWidth="1"/>
    <col min="16116" max="16116" width="8.08333333333333" style="258" customWidth="1"/>
    <col min="16117" max="16117" width="7.58333333333333" style="258" customWidth="1"/>
    <col min="16118" max="16118" width="9" style="258" customWidth="1"/>
    <col min="16119" max="16119" width="9" style="258"/>
    <col min="16120" max="16343" width="9.08333333333333" style="258"/>
    <col min="16344" max="16374" width="9" style="258"/>
    <col min="16375" max="16384" width="9.08333333333333" style="177"/>
  </cols>
  <sheetData>
    <row r="1" ht="23.15" customHeight="1" spans="1:1024 1025:16374">
      <c r="A1" s="260" t="s">
        <v>500</v>
      </c>
    </row>
    <row r="2" ht="32.4" customHeight="1" spans="1:1024 1025:16374">
      <c r="A2" s="261" t="s">
        <v>501</v>
      </c>
      <c r="B2" s="261"/>
      <c r="C2" s="261"/>
      <c r="D2" s="261"/>
    </row>
    <row r="3" ht="23.4" customHeight="1" spans="1:1024 1025:16374">
      <c r="D3" s="262" t="s">
        <v>29</v>
      </c>
    </row>
    <row r="4" s="175" customFormat="1" ht="47" customHeight="1" spans="1:1024 1025:16374">
      <c r="A4" s="263" t="s">
        <v>502</v>
      </c>
      <c r="B4" s="188" t="s">
        <v>31</v>
      </c>
      <c r="C4" s="44" t="s">
        <v>84</v>
      </c>
      <c r="D4" s="44" t="s">
        <v>85</v>
      </c>
      <c r="E4" s="264"/>
      <c r="F4" s="264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  <c r="CF4" s="265"/>
      <c r="CG4" s="265"/>
      <c r="CH4" s="265"/>
      <c r="CI4" s="265"/>
      <c r="CJ4" s="265"/>
      <c r="CK4" s="265"/>
      <c r="CL4" s="265"/>
      <c r="CM4" s="265"/>
      <c r="CN4" s="265"/>
      <c r="CO4" s="265"/>
      <c r="CP4" s="265"/>
      <c r="CQ4" s="265"/>
      <c r="CR4" s="265"/>
      <c r="CS4" s="265"/>
      <c r="CT4" s="265"/>
      <c r="CU4" s="265"/>
      <c r="CV4" s="265"/>
      <c r="CW4" s="265"/>
      <c r="CX4" s="265"/>
      <c r="CY4" s="265"/>
      <c r="CZ4" s="265"/>
      <c r="DA4" s="265"/>
      <c r="DB4" s="265"/>
      <c r="DC4" s="265"/>
      <c r="DD4" s="265"/>
      <c r="DE4" s="265"/>
      <c r="DF4" s="265"/>
      <c r="DG4" s="265"/>
      <c r="DH4" s="265"/>
      <c r="DI4" s="265"/>
      <c r="DJ4" s="265"/>
      <c r="DK4" s="265"/>
      <c r="DL4" s="265"/>
      <c r="DM4" s="265"/>
      <c r="DN4" s="265"/>
      <c r="DO4" s="265"/>
      <c r="DP4" s="265"/>
      <c r="DQ4" s="265"/>
      <c r="DR4" s="265"/>
      <c r="DS4" s="265"/>
      <c r="DT4" s="265"/>
      <c r="DU4" s="265"/>
      <c r="DV4" s="265"/>
      <c r="DW4" s="265"/>
      <c r="DX4" s="265"/>
      <c r="DY4" s="265"/>
      <c r="DZ4" s="265"/>
      <c r="EA4" s="265"/>
      <c r="EB4" s="265"/>
      <c r="EC4" s="265"/>
      <c r="ED4" s="265"/>
      <c r="EE4" s="265"/>
      <c r="EF4" s="265"/>
      <c r="EG4" s="265"/>
      <c r="EH4" s="265"/>
      <c r="EI4" s="265"/>
      <c r="EJ4" s="265"/>
      <c r="EK4" s="265"/>
      <c r="EL4" s="265"/>
      <c r="EM4" s="265"/>
      <c r="EN4" s="265"/>
      <c r="EO4" s="265"/>
      <c r="EP4" s="265"/>
      <c r="EQ4" s="265"/>
      <c r="ER4" s="265"/>
      <c r="ES4" s="265"/>
      <c r="ET4" s="265"/>
      <c r="EU4" s="265"/>
      <c r="EV4" s="265"/>
      <c r="EW4" s="265"/>
      <c r="EX4" s="265"/>
      <c r="EY4" s="265"/>
      <c r="EZ4" s="265"/>
      <c r="FA4" s="265"/>
      <c r="FB4" s="265"/>
      <c r="FC4" s="265"/>
      <c r="FD4" s="265"/>
      <c r="FE4" s="265"/>
      <c r="FF4" s="265"/>
      <c r="FG4" s="265"/>
      <c r="FH4" s="265"/>
      <c r="FI4" s="265"/>
      <c r="FJ4" s="265"/>
      <c r="FK4" s="265"/>
      <c r="FL4" s="265"/>
      <c r="FM4" s="265"/>
      <c r="FN4" s="265"/>
      <c r="FO4" s="265"/>
      <c r="FP4" s="265"/>
      <c r="FQ4" s="265"/>
      <c r="FR4" s="265"/>
      <c r="FS4" s="265"/>
      <c r="FT4" s="265"/>
      <c r="FU4" s="265"/>
      <c r="FV4" s="265"/>
      <c r="FW4" s="265"/>
      <c r="FX4" s="265"/>
      <c r="FY4" s="265"/>
      <c r="FZ4" s="265"/>
      <c r="GA4" s="265"/>
      <c r="GB4" s="265"/>
      <c r="GC4" s="265"/>
      <c r="GD4" s="265"/>
      <c r="GE4" s="265"/>
      <c r="GF4" s="265"/>
      <c r="GG4" s="265"/>
      <c r="GH4" s="265"/>
      <c r="GI4" s="265"/>
      <c r="GJ4" s="265"/>
      <c r="GK4" s="265"/>
      <c r="GL4" s="265"/>
      <c r="GM4" s="265"/>
      <c r="GN4" s="265"/>
      <c r="GO4" s="265"/>
      <c r="GP4" s="265"/>
      <c r="GQ4" s="265"/>
      <c r="GR4" s="265"/>
      <c r="GS4" s="265"/>
      <c r="GT4" s="265"/>
      <c r="GU4" s="265"/>
      <c r="GV4" s="265"/>
      <c r="GW4" s="265"/>
      <c r="GX4" s="265"/>
      <c r="GY4" s="265"/>
      <c r="GZ4" s="265"/>
      <c r="HA4" s="265"/>
      <c r="HB4" s="265"/>
      <c r="HC4" s="265"/>
      <c r="HD4" s="265"/>
      <c r="HE4" s="265"/>
      <c r="HF4" s="265"/>
      <c r="HG4" s="265"/>
      <c r="HH4" s="265"/>
      <c r="HI4" s="265"/>
      <c r="HJ4" s="265"/>
      <c r="HK4" s="265"/>
      <c r="HL4" s="265"/>
      <c r="HM4" s="265"/>
      <c r="HN4" s="265"/>
      <c r="HO4" s="265"/>
      <c r="HP4" s="265"/>
      <c r="HQ4" s="265"/>
      <c r="HR4" s="265"/>
      <c r="HS4" s="265"/>
      <c r="HT4" s="265"/>
      <c r="HU4" s="265"/>
      <c r="HV4" s="265"/>
      <c r="HW4" s="265"/>
      <c r="HX4" s="265"/>
      <c r="HY4" s="265"/>
      <c r="HZ4" s="265"/>
      <c r="IA4" s="265"/>
      <c r="IB4" s="265"/>
      <c r="IC4" s="265"/>
      <c r="ID4" s="265"/>
      <c r="IE4" s="265"/>
      <c r="IF4" s="265"/>
      <c r="IG4" s="265"/>
      <c r="IH4" s="265"/>
      <c r="II4" s="265"/>
      <c r="IJ4" s="265"/>
      <c r="IK4" s="265"/>
      <c r="IL4" s="265"/>
      <c r="IM4" s="265"/>
      <c r="IN4" s="265"/>
      <c r="IO4" s="265"/>
      <c r="IP4" s="265"/>
      <c r="IQ4" s="265"/>
      <c r="IR4" s="265"/>
      <c r="IS4" s="265"/>
      <c r="IT4" s="265"/>
      <c r="IU4" s="265"/>
      <c r="IV4" s="265"/>
      <c r="IW4" s="265"/>
      <c r="IX4" s="265"/>
      <c r="IY4" s="265"/>
      <c r="IZ4" s="265"/>
      <c r="JA4" s="265"/>
      <c r="JB4" s="265"/>
      <c r="JC4" s="265"/>
      <c r="JD4" s="265"/>
      <c r="JE4" s="265"/>
      <c r="JF4" s="265"/>
      <c r="JG4" s="265"/>
      <c r="JH4" s="265"/>
      <c r="JI4" s="265"/>
      <c r="JJ4" s="265"/>
      <c r="JK4" s="265"/>
      <c r="JL4" s="265"/>
      <c r="JM4" s="265"/>
      <c r="JN4" s="265"/>
      <c r="JO4" s="265"/>
      <c r="JP4" s="265"/>
      <c r="JQ4" s="265"/>
      <c r="JR4" s="265"/>
      <c r="JS4" s="265"/>
      <c r="JT4" s="265"/>
      <c r="JU4" s="265"/>
      <c r="JV4" s="265"/>
      <c r="JW4" s="265"/>
      <c r="JX4" s="265"/>
      <c r="JY4" s="265"/>
      <c r="JZ4" s="265"/>
      <c r="KA4" s="265"/>
      <c r="KB4" s="265"/>
      <c r="KC4" s="265"/>
      <c r="KD4" s="265"/>
      <c r="KE4" s="265"/>
      <c r="KF4" s="265"/>
      <c r="KG4" s="265"/>
      <c r="KH4" s="265"/>
      <c r="KI4" s="265"/>
      <c r="KJ4" s="265"/>
      <c r="KK4" s="265"/>
      <c r="KL4" s="265"/>
      <c r="KM4" s="265"/>
      <c r="KN4" s="265"/>
      <c r="KO4" s="265"/>
      <c r="KP4" s="265"/>
      <c r="KQ4" s="265"/>
      <c r="KR4" s="265"/>
      <c r="KS4" s="265"/>
      <c r="KT4" s="265"/>
      <c r="KU4" s="265"/>
      <c r="KV4" s="265"/>
      <c r="KW4" s="265"/>
      <c r="KX4" s="265"/>
      <c r="KY4" s="265"/>
      <c r="KZ4" s="265"/>
      <c r="LA4" s="265"/>
      <c r="LB4" s="265"/>
      <c r="LC4" s="265"/>
      <c r="LD4" s="265"/>
      <c r="LE4" s="265"/>
      <c r="LF4" s="265"/>
      <c r="LG4" s="265"/>
      <c r="LH4" s="265"/>
      <c r="LI4" s="265"/>
      <c r="LJ4" s="265"/>
      <c r="LK4" s="265"/>
      <c r="LL4" s="265"/>
      <c r="LM4" s="265"/>
      <c r="LN4" s="265"/>
      <c r="LO4" s="265"/>
      <c r="LP4" s="265"/>
      <c r="LQ4" s="265"/>
      <c r="LR4" s="265"/>
      <c r="LS4" s="265"/>
      <c r="LT4" s="265"/>
      <c r="LU4" s="265"/>
      <c r="LV4" s="265"/>
      <c r="LW4" s="265"/>
      <c r="LX4" s="265"/>
      <c r="LY4" s="265"/>
      <c r="LZ4" s="265"/>
      <c r="MA4" s="265"/>
      <c r="MB4" s="265"/>
      <c r="MC4" s="265"/>
      <c r="MD4" s="265"/>
      <c r="ME4" s="265"/>
      <c r="MF4" s="265"/>
      <c r="MG4" s="265"/>
      <c r="MH4" s="265"/>
      <c r="MI4" s="265"/>
      <c r="MJ4" s="265"/>
      <c r="MK4" s="265"/>
      <c r="ML4" s="265"/>
      <c r="MM4" s="265"/>
      <c r="MN4" s="265"/>
      <c r="MO4" s="265"/>
      <c r="MP4" s="265"/>
      <c r="MQ4" s="265"/>
      <c r="MR4" s="265"/>
      <c r="MS4" s="265"/>
      <c r="MT4" s="265"/>
      <c r="MU4" s="265"/>
      <c r="MV4" s="265"/>
      <c r="MW4" s="265"/>
      <c r="MX4" s="265"/>
      <c r="MY4" s="265"/>
      <c r="MZ4" s="265"/>
      <c r="NA4" s="265"/>
      <c r="NB4" s="265"/>
      <c r="NC4" s="265"/>
      <c r="ND4" s="265"/>
      <c r="NE4" s="265"/>
      <c r="NF4" s="265"/>
      <c r="NG4" s="265"/>
      <c r="NH4" s="265"/>
      <c r="NI4" s="265"/>
      <c r="NJ4" s="265"/>
      <c r="NK4" s="265"/>
      <c r="NL4" s="265"/>
      <c r="NM4" s="265"/>
      <c r="NN4" s="265"/>
      <c r="NO4" s="265"/>
      <c r="NP4" s="265"/>
      <c r="NQ4" s="265"/>
      <c r="NR4" s="265"/>
      <c r="NS4" s="265"/>
      <c r="NT4" s="265"/>
      <c r="NU4" s="265"/>
      <c r="NV4" s="265"/>
      <c r="NW4" s="265"/>
      <c r="NX4" s="265"/>
      <c r="NY4" s="265"/>
      <c r="NZ4" s="265"/>
      <c r="OA4" s="265"/>
      <c r="OB4" s="265"/>
      <c r="OC4" s="265"/>
      <c r="OD4" s="265"/>
      <c r="OE4" s="265"/>
      <c r="OF4" s="265"/>
      <c r="OG4" s="265"/>
      <c r="OH4" s="265"/>
      <c r="OI4" s="265"/>
      <c r="OJ4" s="265"/>
      <c r="OK4" s="265"/>
      <c r="OL4" s="265"/>
      <c r="OM4" s="265"/>
      <c r="ON4" s="265"/>
      <c r="OO4" s="265"/>
      <c r="OP4" s="265"/>
      <c r="OQ4" s="265"/>
      <c r="OR4" s="265"/>
      <c r="OS4" s="265"/>
      <c r="OT4" s="265"/>
      <c r="OU4" s="265"/>
      <c r="OV4" s="265"/>
      <c r="OW4" s="265"/>
      <c r="OX4" s="265"/>
      <c r="OY4" s="265"/>
      <c r="OZ4" s="265"/>
      <c r="PA4" s="265"/>
      <c r="PB4" s="265"/>
      <c r="PC4" s="265"/>
      <c r="PD4" s="265"/>
      <c r="PE4" s="265"/>
      <c r="PF4" s="265"/>
      <c r="PG4" s="265"/>
      <c r="PH4" s="265"/>
      <c r="PI4" s="265"/>
      <c r="PJ4" s="265"/>
      <c r="PK4" s="265"/>
      <c r="PL4" s="265"/>
      <c r="PM4" s="265"/>
      <c r="PN4" s="265"/>
      <c r="PO4" s="265"/>
      <c r="PP4" s="265"/>
      <c r="PQ4" s="265"/>
      <c r="PR4" s="265"/>
      <c r="PS4" s="265"/>
      <c r="PT4" s="265"/>
      <c r="PU4" s="265"/>
      <c r="PV4" s="265"/>
      <c r="PW4" s="265"/>
      <c r="PX4" s="265"/>
      <c r="PY4" s="265"/>
      <c r="PZ4" s="265"/>
      <c r="QA4" s="265"/>
      <c r="QB4" s="265"/>
      <c r="QC4" s="265"/>
      <c r="QD4" s="265"/>
      <c r="QE4" s="265"/>
      <c r="QF4" s="265"/>
      <c r="QG4" s="265"/>
      <c r="QH4" s="265"/>
      <c r="QI4" s="265"/>
      <c r="QJ4" s="265"/>
      <c r="QK4" s="265"/>
      <c r="QL4" s="265"/>
      <c r="QM4" s="265"/>
      <c r="QN4" s="265"/>
      <c r="QO4" s="265"/>
      <c r="QP4" s="265"/>
      <c r="QQ4" s="265"/>
      <c r="QR4" s="265"/>
      <c r="QS4" s="265"/>
      <c r="QT4" s="265"/>
      <c r="QU4" s="265"/>
      <c r="QV4" s="265"/>
      <c r="QW4" s="265"/>
      <c r="QX4" s="265"/>
      <c r="QY4" s="265"/>
      <c r="QZ4" s="265"/>
      <c r="RA4" s="265"/>
      <c r="RB4" s="265"/>
      <c r="RC4" s="265"/>
      <c r="RD4" s="265"/>
      <c r="RE4" s="265"/>
      <c r="RF4" s="265"/>
      <c r="RG4" s="265"/>
      <c r="RH4" s="265"/>
      <c r="RI4" s="265"/>
      <c r="RJ4" s="265"/>
      <c r="RK4" s="265"/>
      <c r="RL4" s="265"/>
      <c r="RM4" s="265"/>
      <c r="RN4" s="265"/>
      <c r="RO4" s="265"/>
      <c r="RP4" s="265"/>
      <c r="RQ4" s="265"/>
      <c r="RR4" s="265"/>
      <c r="RS4" s="265"/>
      <c r="RT4" s="265"/>
      <c r="RU4" s="265"/>
      <c r="RV4" s="265"/>
      <c r="RW4" s="265"/>
      <c r="RX4" s="265"/>
      <c r="RY4" s="265"/>
      <c r="RZ4" s="265"/>
      <c r="SA4" s="265"/>
      <c r="SB4" s="265"/>
      <c r="SC4" s="265"/>
      <c r="SD4" s="265"/>
      <c r="SE4" s="265"/>
      <c r="SF4" s="265"/>
      <c r="SG4" s="265"/>
      <c r="SH4" s="265"/>
      <c r="SI4" s="265"/>
      <c r="SJ4" s="265"/>
      <c r="SK4" s="265"/>
      <c r="SL4" s="265"/>
      <c r="SM4" s="265"/>
      <c r="SN4" s="265"/>
      <c r="SO4" s="265"/>
      <c r="SP4" s="265"/>
      <c r="SQ4" s="265"/>
      <c r="SR4" s="265"/>
      <c r="SS4" s="265"/>
      <c r="ST4" s="265"/>
      <c r="SU4" s="265"/>
      <c r="SV4" s="265"/>
      <c r="SW4" s="265"/>
      <c r="SX4" s="265"/>
      <c r="SY4" s="265"/>
      <c r="SZ4" s="265"/>
      <c r="TA4" s="265"/>
      <c r="TB4" s="265"/>
      <c r="TC4" s="265"/>
      <c r="TD4" s="265"/>
      <c r="TE4" s="265"/>
      <c r="TF4" s="265"/>
      <c r="TG4" s="265"/>
      <c r="TH4" s="265"/>
      <c r="TI4" s="265"/>
      <c r="TJ4" s="265"/>
      <c r="TK4" s="265"/>
      <c r="TL4" s="265"/>
      <c r="TM4" s="265"/>
      <c r="TN4" s="265"/>
      <c r="TO4" s="265"/>
      <c r="TP4" s="265"/>
      <c r="TQ4" s="265"/>
      <c r="TR4" s="265"/>
      <c r="TS4" s="265"/>
      <c r="TT4" s="265"/>
      <c r="TU4" s="265"/>
      <c r="TV4" s="265"/>
      <c r="TW4" s="265"/>
      <c r="TX4" s="265"/>
      <c r="TY4" s="265"/>
      <c r="TZ4" s="265"/>
      <c r="UA4" s="265"/>
      <c r="UB4" s="265"/>
      <c r="UC4" s="265"/>
      <c r="UD4" s="265"/>
      <c r="UE4" s="265"/>
      <c r="UF4" s="265"/>
      <c r="UG4" s="265"/>
      <c r="UH4" s="265"/>
      <c r="UI4" s="265"/>
      <c r="UJ4" s="265"/>
      <c r="UK4" s="265"/>
      <c r="UL4" s="265"/>
      <c r="UM4" s="265"/>
      <c r="UN4" s="265"/>
      <c r="UO4" s="265"/>
      <c r="UP4" s="265"/>
      <c r="UQ4" s="265"/>
      <c r="UR4" s="265"/>
      <c r="US4" s="265"/>
      <c r="UT4" s="265"/>
      <c r="UU4" s="265"/>
      <c r="UV4" s="265"/>
      <c r="UW4" s="265"/>
      <c r="UX4" s="265"/>
      <c r="UY4" s="265"/>
      <c r="UZ4" s="265"/>
      <c r="VA4" s="265"/>
      <c r="VB4" s="265"/>
      <c r="VC4" s="265"/>
      <c r="VD4" s="265"/>
      <c r="VE4" s="265"/>
      <c r="VF4" s="265"/>
      <c r="VG4" s="265"/>
      <c r="VH4" s="265"/>
      <c r="VI4" s="265"/>
      <c r="VJ4" s="265"/>
      <c r="VK4" s="265"/>
      <c r="VL4" s="265"/>
      <c r="VM4" s="265"/>
      <c r="VN4" s="265"/>
      <c r="VO4" s="265"/>
      <c r="VP4" s="265"/>
      <c r="VQ4" s="265"/>
      <c r="VR4" s="265"/>
      <c r="VS4" s="265"/>
      <c r="VT4" s="265"/>
      <c r="VU4" s="265"/>
      <c r="VV4" s="265"/>
      <c r="VW4" s="265"/>
      <c r="VX4" s="265"/>
      <c r="VY4" s="265"/>
      <c r="VZ4" s="265"/>
      <c r="WA4" s="265"/>
      <c r="WB4" s="265"/>
      <c r="WC4" s="265"/>
      <c r="WD4" s="265"/>
      <c r="WE4" s="265"/>
      <c r="WF4" s="265"/>
      <c r="WG4" s="265"/>
      <c r="WH4" s="265"/>
      <c r="WI4" s="265"/>
      <c r="WJ4" s="265"/>
      <c r="WK4" s="265"/>
      <c r="WL4" s="265"/>
      <c r="WM4" s="265"/>
      <c r="WN4" s="265"/>
      <c r="WO4" s="265"/>
      <c r="WP4" s="265"/>
      <c r="WQ4" s="265"/>
      <c r="WR4" s="265"/>
      <c r="WS4" s="265"/>
      <c r="WT4" s="265"/>
      <c r="WU4" s="265"/>
      <c r="WV4" s="265"/>
      <c r="WW4" s="265"/>
      <c r="WX4" s="265"/>
      <c r="WY4" s="265"/>
      <c r="WZ4" s="265"/>
      <c r="XA4" s="265"/>
      <c r="XB4" s="265"/>
      <c r="XC4" s="265"/>
      <c r="XD4" s="265"/>
      <c r="XE4" s="265"/>
      <c r="XF4" s="265"/>
      <c r="XG4" s="265"/>
      <c r="XH4" s="265"/>
      <c r="XI4" s="265"/>
      <c r="XJ4" s="265"/>
      <c r="XK4" s="265"/>
      <c r="XL4" s="265"/>
      <c r="XM4" s="265"/>
      <c r="XN4" s="265"/>
      <c r="XO4" s="265"/>
      <c r="XP4" s="265"/>
      <c r="XQ4" s="265"/>
      <c r="XR4" s="265"/>
      <c r="XS4" s="265"/>
      <c r="XT4" s="265"/>
      <c r="XU4" s="265"/>
      <c r="XV4" s="265"/>
      <c r="XW4" s="265"/>
      <c r="XX4" s="265"/>
      <c r="XY4" s="265"/>
      <c r="XZ4" s="265"/>
      <c r="YA4" s="265"/>
      <c r="YB4" s="265"/>
      <c r="YC4" s="265"/>
      <c r="YD4" s="265"/>
      <c r="YE4" s="265"/>
      <c r="YF4" s="265"/>
      <c r="YG4" s="265"/>
      <c r="YH4" s="265"/>
      <c r="YI4" s="265"/>
      <c r="YJ4" s="265"/>
      <c r="YK4" s="265"/>
      <c r="YL4" s="265"/>
      <c r="YM4" s="265"/>
      <c r="YN4" s="265"/>
      <c r="YO4" s="265"/>
      <c r="YP4" s="265"/>
      <c r="YQ4" s="265"/>
      <c r="YR4" s="265"/>
      <c r="YS4" s="265"/>
      <c r="YT4" s="265"/>
      <c r="YU4" s="265"/>
      <c r="YV4" s="265"/>
      <c r="YW4" s="265"/>
      <c r="YX4" s="265"/>
      <c r="YY4" s="265"/>
      <c r="YZ4" s="265"/>
      <c r="ZA4" s="265"/>
      <c r="ZB4" s="265"/>
      <c r="ZC4" s="265"/>
      <c r="ZD4" s="265"/>
      <c r="ZE4" s="265"/>
      <c r="ZF4" s="265"/>
      <c r="ZG4" s="265"/>
      <c r="ZH4" s="265"/>
      <c r="ZI4" s="265"/>
      <c r="ZJ4" s="265"/>
      <c r="ZK4" s="265"/>
      <c r="ZL4" s="265"/>
      <c r="ZM4" s="265"/>
      <c r="ZN4" s="265"/>
      <c r="ZO4" s="265"/>
      <c r="ZP4" s="265"/>
      <c r="ZQ4" s="265"/>
      <c r="ZR4" s="265"/>
      <c r="ZS4" s="265"/>
      <c r="ZT4" s="265"/>
      <c r="ZU4" s="265"/>
      <c r="ZV4" s="265"/>
      <c r="ZW4" s="265"/>
      <c r="ZX4" s="265"/>
      <c r="ZY4" s="265"/>
      <c r="ZZ4" s="265"/>
      <c r="AAA4" s="265"/>
      <c r="AAB4" s="265"/>
      <c r="AAC4" s="265"/>
      <c r="AAD4" s="265"/>
      <c r="AAE4" s="265"/>
      <c r="AAF4" s="265"/>
      <c r="AAG4" s="265"/>
      <c r="AAH4" s="265"/>
      <c r="AAI4" s="265"/>
      <c r="AAJ4" s="265"/>
      <c r="AAK4" s="265"/>
      <c r="AAL4" s="265"/>
      <c r="AAM4" s="265"/>
      <c r="AAN4" s="265"/>
      <c r="AAO4" s="265"/>
      <c r="AAP4" s="265"/>
      <c r="AAQ4" s="265"/>
      <c r="AAR4" s="265"/>
      <c r="AAS4" s="265"/>
      <c r="AAT4" s="265"/>
      <c r="AAU4" s="265"/>
      <c r="AAV4" s="265"/>
      <c r="AAW4" s="265"/>
      <c r="AAX4" s="265"/>
      <c r="AAY4" s="265"/>
      <c r="AAZ4" s="265"/>
      <c r="ABA4" s="265"/>
      <c r="ABB4" s="265"/>
      <c r="ABC4" s="265"/>
      <c r="ABD4" s="265"/>
      <c r="ABE4" s="265"/>
      <c r="ABF4" s="265"/>
      <c r="ABG4" s="265"/>
      <c r="ABH4" s="265"/>
      <c r="ABI4" s="265"/>
      <c r="ABJ4" s="265"/>
      <c r="ABK4" s="265"/>
      <c r="ABL4" s="265"/>
      <c r="ABM4" s="265"/>
      <c r="ABN4" s="265"/>
      <c r="ABO4" s="265"/>
      <c r="ABP4" s="265"/>
      <c r="ABQ4" s="265"/>
      <c r="ABR4" s="265"/>
      <c r="ABS4" s="265"/>
      <c r="ABT4" s="265"/>
      <c r="ABU4" s="265"/>
      <c r="ABV4" s="265"/>
      <c r="ABW4" s="265"/>
      <c r="ABX4" s="265"/>
      <c r="ABY4" s="265"/>
      <c r="ABZ4" s="265"/>
      <c r="ACA4" s="265"/>
      <c r="ACB4" s="265"/>
      <c r="ACC4" s="265"/>
      <c r="ACD4" s="265"/>
      <c r="ACE4" s="265"/>
      <c r="ACF4" s="265"/>
      <c r="ACG4" s="265"/>
      <c r="ACH4" s="265"/>
      <c r="ACI4" s="265"/>
      <c r="ACJ4" s="265"/>
      <c r="ACK4" s="265"/>
      <c r="ACL4" s="265"/>
      <c r="ACM4" s="265"/>
      <c r="ACN4" s="265"/>
      <c r="ACO4" s="265"/>
      <c r="ACP4" s="265"/>
      <c r="ACQ4" s="265"/>
      <c r="ACR4" s="265"/>
      <c r="ACS4" s="265"/>
      <c r="ACT4" s="265"/>
      <c r="ACU4" s="265"/>
      <c r="ACV4" s="265"/>
      <c r="ACW4" s="265"/>
      <c r="ACX4" s="265"/>
      <c r="ACY4" s="265"/>
      <c r="ACZ4" s="265"/>
      <c r="ADA4" s="265"/>
      <c r="ADB4" s="265"/>
      <c r="ADC4" s="265"/>
      <c r="ADD4" s="265"/>
      <c r="ADE4" s="265"/>
      <c r="ADF4" s="265"/>
      <c r="ADG4" s="265"/>
      <c r="ADH4" s="265"/>
      <c r="ADI4" s="265"/>
      <c r="ADJ4" s="265"/>
      <c r="ADK4" s="265"/>
      <c r="ADL4" s="265"/>
      <c r="ADM4" s="265"/>
      <c r="ADN4" s="265"/>
      <c r="ADO4" s="265"/>
      <c r="ADP4" s="265"/>
      <c r="ADQ4" s="265"/>
      <c r="ADR4" s="265"/>
      <c r="ADS4" s="265"/>
      <c r="ADT4" s="265"/>
      <c r="ADU4" s="265"/>
      <c r="ADV4" s="265"/>
      <c r="ADW4" s="265"/>
      <c r="ADX4" s="265"/>
      <c r="ADY4" s="265"/>
      <c r="ADZ4" s="265"/>
      <c r="AEA4" s="265"/>
      <c r="AEB4" s="265"/>
      <c r="AEC4" s="265"/>
      <c r="AED4" s="265"/>
      <c r="AEE4" s="265"/>
      <c r="AEF4" s="265"/>
      <c r="AEG4" s="265"/>
      <c r="AEH4" s="265"/>
      <c r="AEI4" s="265"/>
      <c r="AEJ4" s="265"/>
      <c r="AEK4" s="265"/>
      <c r="AEL4" s="265"/>
      <c r="AEM4" s="265"/>
      <c r="AEN4" s="265"/>
      <c r="AEO4" s="265"/>
      <c r="AEP4" s="265"/>
      <c r="AEQ4" s="265"/>
      <c r="AER4" s="265"/>
      <c r="AES4" s="265"/>
      <c r="AET4" s="265"/>
      <c r="AEU4" s="265"/>
      <c r="AEV4" s="265"/>
      <c r="AEW4" s="265"/>
      <c r="AEX4" s="265"/>
      <c r="AEY4" s="265"/>
      <c r="AEZ4" s="265"/>
      <c r="AFA4" s="265"/>
      <c r="AFB4" s="265"/>
      <c r="AFC4" s="265"/>
      <c r="AFD4" s="265"/>
      <c r="AFE4" s="265"/>
      <c r="AFF4" s="265"/>
      <c r="AFG4" s="265"/>
      <c r="AFH4" s="265"/>
      <c r="AFI4" s="265"/>
      <c r="AFJ4" s="265"/>
      <c r="AFK4" s="265"/>
      <c r="AFL4" s="265"/>
      <c r="AFM4" s="265"/>
      <c r="AFN4" s="265"/>
      <c r="AFO4" s="265"/>
      <c r="AFP4" s="265"/>
      <c r="AFQ4" s="265"/>
      <c r="AFR4" s="265"/>
      <c r="AFS4" s="265"/>
      <c r="AFT4" s="265"/>
      <c r="AFU4" s="265"/>
      <c r="AFV4" s="265"/>
      <c r="AFW4" s="265"/>
      <c r="AFX4" s="265"/>
      <c r="AFY4" s="265"/>
      <c r="AFZ4" s="265"/>
      <c r="AGA4" s="265"/>
      <c r="AGB4" s="265"/>
      <c r="AGC4" s="265"/>
      <c r="AGD4" s="265"/>
      <c r="AGE4" s="265"/>
      <c r="AGF4" s="265"/>
      <c r="AGG4" s="265"/>
      <c r="AGH4" s="265"/>
      <c r="AGI4" s="265"/>
      <c r="AGJ4" s="265"/>
      <c r="AGK4" s="265"/>
      <c r="AGL4" s="265"/>
      <c r="AGM4" s="265"/>
      <c r="AGN4" s="265"/>
      <c r="AGO4" s="265"/>
      <c r="AGP4" s="265"/>
      <c r="AGQ4" s="265"/>
      <c r="AGR4" s="265"/>
      <c r="AGS4" s="265"/>
      <c r="AGT4" s="265"/>
      <c r="AGU4" s="265"/>
      <c r="AGV4" s="265"/>
      <c r="AGW4" s="265"/>
      <c r="AGX4" s="265"/>
      <c r="AGY4" s="265"/>
      <c r="AGZ4" s="265"/>
      <c r="AHA4" s="265"/>
      <c r="AHB4" s="265"/>
      <c r="AHC4" s="265"/>
      <c r="AHD4" s="265"/>
      <c r="AHE4" s="265"/>
      <c r="AHF4" s="265"/>
      <c r="AHG4" s="265"/>
      <c r="AHH4" s="265"/>
      <c r="AHI4" s="265"/>
      <c r="AHJ4" s="265"/>
      <c r="AHK4" s="265"/>
      <c r="AHL4" s="265"/>
      <c r="AHM4" s="265"/>
      <c r="AHN4" s="265"/>
      <c r="AHO4" s="265"/>
      <c r="AHP4" s="265"/>
      <c r="AHQ4" s="265"/>
      <c r="AHR4" s="265"/>
      <c r="AHS4" s="265"/>
      <c r="AHT4" s="265"/>
      <c r="AHU4" s="265"/>
      <c r="AHV4" s="265"/>
      <c r="AHW4" s="265"/>
      <c r="AHX4" s="265"/>
      <c r="AHY4" s="265"/>
      <c r="AHZ4" s="265"/>
      <c r="AIA4" s="265"/>
      <c r="AIB4" s="265"/>
      <c r="AIC4" s="265"/>
      <c r="AID4" s="265"/>
      <c r="AIE4" s="265"/>
      <c r="AIF4" s="265"/>
      <c r="AIG4" s="265"/>
      <c r="AIH4" s="265"/>
      <c r="AII4" s="265"/>
      <c r="AIJ4" s="265"/>
      <c r="AIK4" s="265"/>
      <c r="AIL4" s="265"/>
      <c r="AIM4" s="265"/>
      <c r="AIN4" s="265"/>
      <c r="AIO4" s="265"/>
      <c r="AIP4" s="265"/>
      <c r="AIQ4" s="265"/>
      <c r="AIR4" s="265"/>
      <c r="AIS4" s="265"/>
      <c r="AIT4" s="265"/>
      <c r="AIU4" s="265"/>
      <c r="AIV4" s="265"/>
      <c r="AIW4" s="265"/>
      <c r="AIX4" s="265"/>
      <c r="AIY4" s="265"/>
      <c r="AIZ4" s="265"/>
      <c r="AJA4" s="265"/>
      <c r="AJB4" s="265"/>
      <c r="AJC4" s="265"/>
      <c r="AJD4" s="265"/>
      <c r="AJE4" s="265"/>
      <c r="AJF4" s="265"/>
      <c r="AJG4" s="265"/>
      <c r="AJH4" s="265"/>
      <c r="AJI4" s="265"/>
      <c r="AJJ4" s="265"/>
      <c r="AJK4" s="265"/>
      <c r="AJL4" s="265"/>
      <c r="AJM4" s="265"/>
      <c r="AJN4" s="265"/>
      <c r="AJO4" s="265"/>
      <c r="AJP4" s="265"/>
      <c r="AJQ4" s="265"/>
      <c r="AJR4" s="265"/>
      <c r="AJS4" s="265"/>
      <c r="AJT4" s="265"/>
      <c r="AJU4" s="265"/>
      <c r="AJV4" s="265"/>
      <c r="AJW4" s="265"/>
      <c r="AJX4" s="265"/>
      <c r="AJY4" s="265"/>
      <c r="AJZ4" s="265"/>
      <c r="AKA4" s="265"/>
      <c r="AKB4" s="265"/>
      <c r="AKC4" s="265"/>
      <c r="AKD4" s="265"/>
      <c r="AKE4" s="265"/>
      <c r="AKF4" s="265"/>
      <c r="AKG4" s="265"/>
      <c r="AKH4" s="265"/>
      <c r="AKI4" s="265"/>
      <c r="AKJ4" s="265"/>
      <c r="AKK4" s="265"/>
      <c r="AKL4" s="265"/>
      <c r="AKM4" s="265"/>
      <c r="AKN4" s="265"/>
      <c r="AKO4" s="265"/>
      <c r="AKP4" s="265"/>
      <c r="AKQ4" s="265"/>
      <c r="AKR4" s="265"/>
      <c r="AKS4" s="265"/>
      <c r="AKT4" s="265"/>
      <c r="AKU4" s="265"/>
      <c r="AKV4" s="265"/>
      <c r="AKW4" s="265"/>
      <c r="AKX4" s="265"/>
      <c r="AKY4" s="265"/>
      <c r="AKZ4" s="265"/>
      <c r="ALA4" s="265"/>
      <c r="ALB4" s="265"/>
      <c r="ALC4" s="265"/>
      <c r="ALD4" s="265"/>
      <c r="ALE4" s="265"/>
      <c r="ALF4" s="265"/>
      <c r="ALG4" s="265"/>
      <c r="ALH4" s="265"/>
      <c r="ALI4" s="265"/>
      <c r="ALJ4" s="265"/>
      <c r="ALK4" s="265"/>
      <c r="ALL4" s="265"/>
      <c r="ALM4" s="265"/>
      <c r="ALN4" s="265"/>
      <c r="ALO4" s="265"/>
      <c r="ALP4" s="265"/>
      <c r="ALQ4" s="265"/>
      <c r="ALR4" s="265"/>
      <c r="ALS4" s="265"/>
      <c r="ALT4" s="265"/>
      <c r="ALU4" s="265"/>
      <c r="ALV4" s="265"/>
      <c r="ALW4" s="265"/>
      <c r="ALX4" s="265"/>
      <c r="ALY4" s="265"/>
      <c r="ALZ4" s="265"/>
      <c r="AMA4" s="265"/>
      <c r="AMB4" s="265"/>
      <c r="AMC4" s="265"/>
      <c r="AMD4" s="265"/>
      <c r="AME4" s="265"/>
      <c r="AMF4" s="265"/>
      <c r="AMG4" s="265"/>
      <c r="AMH4" s="265"/>
      <c r="AMI4" s="265"/>
      <c r="AMJ4" s="265"/>
      <c r="AMK4" s="265"/>
      <c r="AML4" s="265"/>
      <c r="AMM4" s="265"/>
      <c r="AMN4" s="265"/>
      <c r="AMO4" s="265"/>
      <c r="AMP4" s="265"/>
      <c r="AMQ4" s="265"/>
      <c r="AMR4" s="265"/>
      <c r="AMS4" s="265"/>
      <c r="AMT4" s="265"/>
      <c r="AMU4" s="265"/>
      <c r="AMV4" s="265"/>
      <c r="AMW4" s="265"/>
      <c r="AMX4" s="265"/>
      <c r="AMY4" s="265"/>
      <c r="AMZ4" s="265"/>
      <c r="ANA4" s="265"/>
      <c r="ANB4" s="265"/>
      <c r="ANC4" s="265"/>
      <c r="AND4" s="265"/>
      <c r="ANE4" s="265"/>
      <c r="ANF4" s="265"/>
      <c r="ANG4" s="265"/>
      <c r="ANH4" s="265"/>
      <c r="ANI4" s="265"/>
      <c r="ANJ4" s="265"/>
      <c r="ANK4" s="265"/>
      <c r="ANL4" s="265"/>
      <c r="ANM4" s="265"/>
      <c r="ANN4" s="265"/>
      <c r="ANO4" s="265"/>
      <c r="ANP4" s="265"/>
      <c r="ANQ4" s="265"/>
      <c r="ANR4" s="265"/>
      <c r="ANS4" s="265"/>
      <c r="ANT4" s="265"/>
      <c r="ANU4" s="265"/>
      <c r="ANV4" s="265"/>
      <c r="ANW4" s="265"/>
      <c r="ANX4" s="265"/>
      <c r="ANY4" s="265"/>
      <c r="ANZ4" s="265"/>
      <c r="AOA4" s="265"/>
      <c r="AOB4" s="265"/>
      <c r="AOC4" s="265"/>
      <c r="AOD4" s="265"/>
      <c r="AOE4" s="265"/>
      <c r="AOF4" s="265"/>
      <c r="AOG4" s="265"/>
      <c r="AOH4" s="265"/>
      <c r="AOI4" s="265"/>
      <c r="AOJ4" s="265"/>
      <c r="AOK4" s="265"/>
      <c r="AOL4" s="265"/>
      <c r="AOM4" s="265"/>
      <c r="AON4" s="265"/>
      <c r="AOO4" s="265"/>
      <c r="AOP4" s="265"/>
      <c r="AOQ4" s="265"/>
      <c r="AOR4" s="265"/>
      <c r="AOS4" s="265"/>
      <c r="AOT4" s="265"/>
      <c r="AOU4" s="265"/>
      <c r="AOV4" s="265"/>
      <c r="AOW4" s="265"/>
      <c r="AOX4" s="265"/>
      <c r="AOY4" s="265"/>
      <c r="AOZ4" s="265"/>
      <c r="APA4" s="265"/>
      <c r="APB4" s="265"/>
      <c r="APC4" s="265"/>
      <c r="APD4" s="265"/>
      <c r="APE4" s="265"/>
      <c r="APF4" s="265"/>
      <c r="APG4" s="265"/>
      <c r="APH4" s="265"/>
      <c r="API4" s="265"/>
      <c r="APJ4" s="265"/>
      <c r="APK4" s="265"/>
      <c r="APL4" s="265"/>
      <c r="APM4" s="265"/>
      <c r="APN4" s="265"/>
      <c r="APO4" s="265"/>
      <c r="APP4" s="265"/>
      <c r="APQ4" s="265"/>
      <c r="APR4" s="265"/>
      <c r="APS4" s="265"/>
      <c r="APT4" s="265"/>
      <c r="APU4" s="265"/>
      <c r="APV4" s="265"/>
      <c r="APW4" s="265"/>
      <c r="APX4" s="265"/>
      <c r="APY4" s="265"/>
      <c r="APZ4" s="265"/>
      <c r="AQA4" s="265"/>
      <c r="AQB4" s="265"/>
      <c r="AQC4" s="265"/>
      <c r="AQD4" s="265"/>
      <c r="AQE4" s="265"/>
      <c r="AQF4" s="265"/>
      <c r="AQG4" s="265"/>
      <c r="AQH4" s="265"/>
      <c r="AQI4" s="265"/>
      <c r="AQJ4" s="265"/>
      <c r="AQK4" s="265"/>
      <c r="AQL4" s="265"/>
      <c r="AQM4" s="265"/>
      <c r="AQN4" s="265"/>
      <c r="AQO4" s="265"/>
      <c r="AQP4" s="265"/>
      <c r="AQQ4" s="265"/>
      <c r="AQR4" s="265"/>
      <c r="AQS4" s="265"/>
      <c r="AQT4" s="265"/>
      <c r="AQU4" s="265"/>
      <c r="AQV4" s="265"/>
      <c r="AQW4" s="265"/>
      <c r="AQX4" s="265"/>
      <c r="AQY4" s="265"/>
      <c r="AQZ4" s="265"/>
      <c r="ARA4" s="265"/>
      <c r="ARB4" s="265"/>
      <c r="ARC4" s="265"/>
      <c r="ARD4" s="265"/>
      <c r="ARE4" s="265"/>
      <c r="ARF4" s="265"/>
      <c r="ARG4" s="265"/>
      <c r="ARH4" s="265"/>
      <c r="ARI4" s="265"/>
      <c r="ARJ4" s="265"/>
      <c r="ARK4" s="265"/>
      <c r="ARL4" s="265"/>
      <c r="ARM4" s="265"/>
      <c r="ARN4" s="265"/>
      <c r="ARO4" s="265"/>
      <c r="ARP4" s="265"/>
      <c r="ARQ4" s="265"/>
      <c r="ARR4" s="265"/>
      <c r="ARS4" s="265"/>
      <c r="ART4" s="265"/>
      <c r="ARU4" s="265"/>
      <c r="ARV4" s="265"/>
      <c r="ARW4" s="265"/>
      <c r="ARX4" s="265"/>
      <c r="ARY4" s="265"/>
      <c r="ARZ4" s="265"/>
      <c r="ASA4" s="265"/>
      <c r="ASB4" s="265"/>
      <c r="ASC4" s="265"/>
      <c r="ASD4" s="265"/>
      <c r="ASE4" s="265"/>
      <c r="ASF4" s="265"/>
      <c r="ASG4" s="265"/>
      <c r="ASH4" s="265"/>
      <c r="ASI4" s="265"/>
      <c r="ASJ4" s="265"/>
      <c r="ASK4" s="265"/>
      <c r="ASL4" s="265"/>
      <c r="ASM4" s="265"/>
      <c r="ASN4" s="265"/>
      <c r="ASO4" s="265"/>
      <c r="ASP4" s="265"/>
      <c r="ASQ4" s="265"/>
      <c r="ASR4" s="265"/>
      <c r="ASS4" s="265"/>
      <c r="AST4" s="265"/>
      <c r="ASU4" s="265"/>
      <c r="ASV4" s="265"/>
      <c r="ASW4" s="265"/>
      <c r="ASX4" s="265"/>
      <c r="ASY4" s="265"/>
      <c r="ASZ4" s="265"/>
      <c r="ATA4" s="265"/>
      <c r="ATB4" s="265"/>
      <c r="ATC4" s="265"/>
      <c r="ATD4" s="265"/>
      <c r="ATE4" s="265"/>
      <c r="ATF4" s="265"/>
      <c r="ATG4" s="265"/>
      <c r="ATH4" s="265"/>
      <c r="ATI4" s="265"/>
      <c r="ATJ4" s="265"/>
      <c r="ATK4" s="265"/>
      <c r="ATL4" s="265"/>
      <c r="ATM4" s="265"/>
      <c r="ATN4" s="265"/>
      <c r="ATO4" s="265"/>
      <c r="ATP4" s="265"/>
      <c r="ATQ4" s="265"/>
      <c r="ATR4" s="265"/>
      <c r="ATS4" s="265"/>
      <c r="ATT4" s="265"/>
      <c r="ATU4" s="265"/>
      <c r="ATV4" s="265"/>
      <c r="ATW4" s="265"/>
      <c r="ATX4" s="265"/>
      <c r="ATY4" s="265"/>
      <c r="ATZ4" s="265"/>
      <c r="AUA4" s="265"/>
      <c r="AUB4" s="265"/>
      <c r="AUC4" s="265"/>
      <c r="AUD4" s="265"/>
      <c r="AUE4" s="265"/>
      <c r="AUF4" s="265"/>
      <c r="AUG4" s="265"/>
      <c r="AUH4" s="265"/>
      <c r="AUI4" s="265"/>
      <c r="AUJ4" s="265"/>
      <c r="AUK4" s="265"/>
      <c r="AUL4" s="265"/>
      <c r="AUM4" s="265"/>
      <c r="AUN4" s="265"/>
      <c r="AUO4" s="265"/>
      <c r="AUP4" s="265"/>
      <c r="AUQ4" s="265"/>
      <c r="AUR4" s="265"/>
      <c r="AUS4" s="265"/>
      <c r="AUT4" s="265"/>
      <c r="AUU4" s="265"/>
      <c r="AUV4" s="265"/>
      <c r="AUW4" s="265"/>
      <c r="AUX4" s="265"/>
      <c r="AUY4" s="265"/>
      <c r="AUZ4" s="265"/>
      <c r="AVA4" s="265"/>
      <c r="AVB4" s="265"/>
      <c r="AVC4" s="265"/>
      <c r="AVD4" s="265"/>
      <c r="AVE4" s="265"/>
      <c r="AVF4" s="265"/>
      <c r="AVG4" s="265"/>
      <c r="AVH4" s="265"/>
      <c r="AVI4" s="265"/>
      <c r="AVJ4" s="265"/>
      <c r="AVK4" s="265"/>
      <c r="AVL4" s="265"/>
      <c r="AVM4" s="265"/>
      <c r="AVN4" s="265"/>
      <c r="AVO4" s="265"/>
      <c r="AVP4" s="265"/>
      <c r="AVQ4" s="265"/>
      <c r="AVR4" s="265"/>
      <c r="AVS4" s="265"/>
      <c r="AVT4" s="265"/>
      <c r="AVU4" s="265"/>
      <c r="AVV4" s="265"/>
      <c r="AVW4" s="265"/>
      <c r="AVX4" s="265"/>
      <c r="AVY4" s="265"/>
      <c r="AVZ4" s="265"/>
      <c r="AWA4" s="265"/>
      <c r="AWB4" s="265"/>
      <c r="AWC4" s="265"/>
      <c r="AWD4" s="265"/>
      <c r="AWE4" s="265"/>
      <c r="AWF4" s="265"/>
      <c r="AWG4" s="265"/>
      <c r="AWH4" s="265"/>
      <c r="AWI4" s="265"/>
      <c r="AWJ4" s="265"/>
      <c r="AWK4" s="265"/>
      <c r="AWL4" s="265"/>
      <c r="AWM4" s="265"/>
      <c r="AWN4" s="265"/>
      <c r="AWO4" s="265"/>
      <c r="AWP4" s="265"/>
      <c r="AWQ4" s="265"/>
      <c r="AWR4" s="265"/>
      <c r="AWS4" s="265"/>
      <c r="AWT4" s="265"/>
      <c r="AWU4" s="265"/>
      <c r="AWV4" s="265"/>
      <c r="AWW4" s="265"/>
      <c r="AWX4" s="265"/>
      <c r="AWY4" s="265"/>
      <c r="AWZ4" s="265"/>
      <c r="AXA4" s="265"/>
      <c r="AXB4" s="265"/>
      <c r="AXC4" s="265"/>
      <c r="AXD4" s="265"/>
      <c r="AXE4" s="265"/>
      <c r="AXF4" s="265"/>
      <c r="AXG4" s="265"/>
      <c r="AXH4" s="265"/>
      <c r="AXI4" s="265"/>
      <c r="AXJ4" s="265"/>
      <c r="AXK4" s="265"/>
      <c r="AXL4" s="265"/>
      <c r="AXM4" s="265"/>
      <c r="AXN4" s="265"/>
      <c r="AXO4" s="265"/>
      <c r="AXP4" s="265"/>
      <c r="AXQ4" s="265"/>
      <c r="AXR4" s="265"/>
      <c r="AXS4" s="265"/>
      <c r="AXT4" s="265"/>
      <c r="AXU4" s="265"/>
      <c r="AXV4" s="265"/>
      <c r="AXW4" s="265"/>
      <c r="AXX4" s="265"/>
      <c r="AXY4" s="265"/>
      <c r="AXZ4" s="265"/>
      <c r="AYA4" s="265"/>
      <c r="AYB4" s="265"/>
      <c r="AYC4" s="265"/>
      <c r="AYD4" s="265"/>
      <c r="AYE4" s="265"/>
      <c r="AYF4" s="265"/>
      <c r="AYG4" s="265"/>
      <c r="AYH4" s="265"/>
      <c r="AYI4" s="265"/>
      <c r="AYJ4" s="265"/>
      <c r="AYK4" s="265"/>
      <c r="AYL4" s="265"/>
      <c r="AYM4" s="265"/>
      <c r="AYN4" s="265"/>
      <c r="AYO4" s="265"/>
      <c r="AYP4" s="265"/>
      <c r="AYQ4" s="265"/>
      <c r="AYR4" s="265"/>
      <c r="AYS4" s="265"/>
      <c r="AYT4" s="265"/>
      <c r="AYU4" s="265"/>
      <c r="AYV4" s="265"/>
      <c r="AYW4" s="265"/>
      <c r="AYX4" s="265"/>
      <c r="AYY4" s="265"/>
      <c r="AYZ4" s="265"/>
      <c r="AZA4" s="265"/>
      <c r="AZB4" s="265"/>
      <c r="AZC4" s="265"/>
      <c r="AZD4" s="265"/>
      <c r="AZE4" s="265"/>
      <c r="AZF4" s="265"/>
      <c r="AZG4" s="265"/>
      <c r="AZH4" s="265"/>
      <c r="AZI4" s="265"/>
      <c r="AZJ4" s="265"/>
      <c r="AZK4" s="265"/>
      <c r="AZL4" s="265"/>
      <c r="AZM4" s="265"/>
      <c r="AZN4" s="265"/>
      <c r="AZO4" s="265"/>
      <c r="AZP4" s="265"/>
      <c r="AZQ4" s="265"/>
      <c r="AZR4" s="265"/>
      <c r="AZS4" s="265"/>
      <c r="AZT4" s="265"/>
      <c r="AZU4" s="265"/>
      <c r="AZV4" s="265"/>
      <c r="AZW4" s="265"/>
      <c r="AZX4" s="265"/>
      <c r="AZY4" s="265"/>
      <c r="AZZ4" s="265"/>
      <c r="BAA4" s="265"/>
      <c r="BAB4" s="265"/>
      <c r="BAC4" s="265"/>
      <c r="BAD4" s="265"/>
      <c r="BAE4" s="265"/>
      <c r="BAF4" s="265"/>
      <c r="BAG4" s="265"/>
      <c r="BAH4" s="265"/>
      <c r="BAI4" s="265"/>
      <c r="BAJ4" s="265"/>
      <c r="BAK4" s="265"/>
      <c r="BAL4" s="265"/>
      <c r="BAM4" s="265"/>
      <c r="BAN4" s="265"/>
      <c r="BAO4" s="265"/>
      <c r="BAP4" s="265"/>
      <c r="BAQ4" s="265"/>
      <c r="BAR4" s="265"/>
      <c r="BAS4" s="265"/>
      <c r="BAT4" s="265"/>
      <c r="BAU4" s="265"/>
      <c r="BAV4" s="265"/>
      <c r="BAW4" s="265"/>
      <c r="BAX4" s="265"/>
      <c r="BAY4" s="265"/>
      <c r="BAZ4" s="265"/>
      <c r="BBA4" s="265"/>
      <c r="BBB4" s="265"/>
      <c r="BBC4" s="265"/>
      <c r="BBD4" s="265"/>
      <c r="BBE4" s="265"/>
      <c r="BBF4" s="265"/>
      <c r="BBG4" s="265"/>
      <c r="BBH4" s="265"/>
      <c r="BBI4" s="265"/>
      <c r="BBJ4" s="265"/>
      <c r="BBK4" s="265"/>
      <c r="BBL4" s="265"/>
      <c r="BBM4" s="265"/>
      <c r="BBN4" s="265"/>
      <c r="BBO4" s="265"/>
      <c r="BBP4" s="265"/>
      <c r="BBQ4" s="265"/>
      <c r="BBR4" s="265"/>
      <c r="BBS4" s="265"/>
      <c r="BBT4" s="265"/>
      <c r="BBU4" s="265"/>
      <c r="BBV4" s="265"/>
      <c r="BBW4" s="265"/>
      <c r="BBX4" s="265"/>
      <c r="BBY4" s="265"/>
      <c r="BBZ4" s="265"/>
      <c r="BCA4" s="265"/>
      <c r="BCB4" s="265"/>
      <c r="BCC4" s="265"/>
      <c r="BCD4" s="265"/>
      <c r="BCE4" s="265"/>
      <c r="BCF4" s="265"/>
      <c r="BCG4" s="265"/>
      <c r="BCH4" s="265"/>
      <c r="BCI4" s="265"/>
      <c r="BCJ4" s="265"/>
      <c r="BCK4" s="265"/>
      <c r="BCL4" s="265"/>
      <c r="BCM4" s="265"/>
      <c r="BCN4" s="265"/>
      <c r="BCO4" s="265"/>
      <c r="BCP4" s="265"/>
      <c r="BCQ4" s="265"/>
      <c r="BCR4" s="265"/>
      <c r="BCS4" s="265"/>
      <c r="BCT4" s="265"/>
      <c r="BCU4" s="265"/>
      <c r="BCV4" s="265"/>
      <c r="BCW4" s="265"/>
      <c r="BCX4" s="265"/>
      <c r="BCY4" s="265"/>
      <c r="BCZ4" s="265"/>
      <c r="BDA4" s="265"/>
      <c r="BDB4" s="265"/>
      <c r="BDC4" s="265"/>
      <c r="BDD4" s="265"/>
      <c r="BDE4" s="265"/>
      <c r="BDF4" s="265"/>
      <c r="BDG4" s="265"/>
      <c r="BDH4" s="265"/>
      <c r="BDI4" s="265"/>
      <c r="BDJ4" s="265"/>
      <c r="BDK4" s="265"/>
      <c r="BDL4" s="265"/>
      <c r="BDM4" s="265"/>
      <c r="BDN4" s="265"/>
      <c r="BDO4" s="265"/>
      <c r="BDP4" s="265"/>
      <c r="BDQ4" s="265"/>
      <c r="BDR4" s="265"/>
      <c r="BDS4" s="265"/>
      <c r="BDT4" s="265"/>
      <c r="BDU4" s="265"/>
      <c r="BDV4" s="265"/>
      <c r="BDW4" s="265"/>
      <c r="BDX4" s="265"/>
      <c r="BDY4" s="265"/>
      <c r="BDZ4" s="265"/>
      <c r="BEA4" s="265"/>
      <c r="BEB4" s="265"/>
      <c r="BEC4" s="265"/>
      <c r="BED4" s="265"/>
      <c r="BEE4" s="265"/>
      <c r="BEF4" s="265"/>
      <c r="BEG4" s="265"/>
      <c r="BEH4" s="265"/>
      <c r="BEI4" s="265"/>
      <c r="BEJ4" s="265"/>
      <c r="BEK4" s="265"/>
      <c r="BEL4" s="265"/>
      <c r="BEM4" s="265"/>
      <c r="BEN4" s="265"/>
      <c r="BEO4" s="265"/>
      <c r="BEP4" s="265"/>
      <c r="BEQ4" s="265"/>
      <c r="BER4" s="265"/>
      <c r="BES4" s="265"/>
      <c r="BET4" s="265"/>
      <c r="BEU4" s="265"/>
      <c r="BEV4" s="265"/>
      <c r="BEW4" s="265"/>
      <c r="BEX4" s="265"/>
      <c r="BEY4" s="265"/>
      <c r="BEZ4" s="265"/>
      <c r="BFA4" s="265"/>
      <c r="BFB4" s="265"/>
      <c r="BFC4" s="265"/>
      <c r="BFD4" s="265"/>
      <c r="BFE4" s="265"/>
      <c r="BFF4" s="265"/>
      <c r="BFG4" s="265"/>
      <c r="BFH4" s="265"/>
      <c r="BFI4" s="265"/>
      <c r="BFJ4" s="265"/>
      <c r="BFK4" s="265"/>
      <c r="BFL4" s="265"/>
      <c r="BFM4" s="265"/>
      <c r="BFN4" s="265"/>
      <c r="BFO4" s="265"/>
      <c r="BFP4" s="265"/>
      <c r="BFQ4" s="265"/>
      <c r="BFR4" s="265"/>
      <c r="BFS4" s="265"/>
      <c r="BFT4" s="265"/>
      <c r="BFU4" s="265"/>
      <c r="BFV4" s="265"/>
      <c r="BFW4" s="265"/>
      <c r="BFX4" s="265"/>
      <c r="BFY4" s="265"/>
      <c r="BFZ4" s="265"/>
      <c r="BGA4" s="265"/>
      <c r="BGB4" s="265"/>
      <c r="BGC4" s="265"/>
      <c r="BGD4" s="265"/>
      <c r="BGE4" s="265"/>
      <c r="BGF4" s="265"/>
      <c r="BGG4" s="265"/>
      <c r="BGH4" s="265"/>
      <c r="BGI4" s="265"/>
      <c r="BGJ4" s="265"/>
      <c r="BGK4" s="265"/>
      <c r="BGL4" s="265"/>
      <c r="BGM4" s="265"/>
      <c r="BGN4" s="265"/>
      <c r="BGO4" s="265"/>
      <c r="BGP4" s="265"/>
      <c r="BGQ4" s="265"/>
      <c r="BGR4" s="265"/>
      <c r="BGS4" s="265"/>
      <c r="BGT4" s="265"/>
      <c r="BGU4" s="265"/>
      <c r="BGV4" s="265"/>
      <c r="BGW4" s="265"/>
      <c r="BGX4" s="265"/>
      <c r="BGY4" s="265"/>
      <c r="BGZ4" s="265"/>
      <c r="BHA4" s="265"/>
      <c r="BHB4" s="265"/>
      <c r="BHC4" s="265"/>
      <c r="BHD4" s="265"/>
      <c r="BHE4" s="265"/>
      <c r="BHF4" s="265"/>
      <c r="BHG4" s="265"/>
      <c r="BHH4" s="265"/>
      <c r="BHI4" s="265"/>
      <c r="BHJ4" s="265"/>
      <c r="BHK4" s="265"/>
      <c r="BHL4" s="265"/>
      <c r="BHM4" s="265"/>
      <c r="BHN4" s="265"/>
      <c r="BHO4" s="265"/>
      <c r="BHP4" s="265"/>
      <c r="BHQ4" s="265"/>
      <c r="BHR4" s="265"/>
      <c r="BHS4" s="265"/>
      <c r="BHT4" s="265"/>
      <c r="BHU4" s="265"/>
      <c r="BHV4" s="265"/>
      <c r="BHW4" s="265"/>
      <c r="BHX4" s="265"/>
      <c r="BHY4" s="265"/>
      <c r="BHZ4" s="265"/>
      <c r="BIA4" s="265"/>
      <c r="BIB4" s="265"/>
      <c r="BIC4" s="265"/>
      <c r="BID4" s="265"/>
      <c r="BIE4" s="265"/>
      <c r="BIF4" s="265"/>
      <c r="BIG4" s="265"/>
      <c r="BIH4" s="265"/>
      <c r="BII4" s="265"/>
      <c r="BIJ4" s="265"/>
      <c r="BIK4" s="265"/>
      <c r="BIL4" s="265"/>
      <c r="BIM4" s="265"/>
      <c r="BIN4" s="265"/>
      <c r="BIO4" s="265"/>
      <c r="BIP4" s="265"/>
      <c r="BIQ4" s="265"/>
      <c r="BIR4" s="265"/>
      <c r="BIS4" s="265"/>
      <c r="BIT4" s="265"/>
      <c r="BIU4" s="265"/>
      <c r="BIV4" s="265"/>
      <c r="BIW4" s="265"/>
      <c r="BIX4" s="265"/>
      <c r="BIY4" s="265"/>
      <c r="BIZ4" s="265"/>
      <c r="BJA4" s="265"/>
      <c r="BJB4" s="265"/>
      <c r="BJC4" s="265"/>
      <c r="BJD4" s="265"/>
      <c r="BJE4" s="265"/>
      <c r="BJF4" s="265"/>
      <c r="BJG4" s="265"/>
      <c r="BJH4" s="265"/>
      <c r="BJI4" s="265"/>
      <c r="BJJ4" s="265"/>
      <c r="BJK4" s="265"/>
      <c r="BJL4" s="265"/>
      <c r="BJM4" s="265"/>
      <c r="BJN4" s="265"/>
      <c r="BJO4" s="265"/>
      <c r="BJP4" s="265"/>
      <c r="BJQ4" s="265"/>
      <c r="BJR4" s="265"/>
      <c r="BJS4" s="265"/>
      <c r="BJT4" s="265"/>
      <c r="BJU4" s="265"/>
      <c r="BJV4" s="265"/>
      <c r="BJW4" s="265"/>
      <c r="BJX4" s="265"/>
      <c r="BJY4" s="265"/>
      <c r="BJZ4" s="265"/>
      <c r="BKA4" s="265"/>
      <c r="BKB4" s="265"/>
      <c r="BKC4" s="265"/>
      <c r="BKD4" s="265"/>
      <c r="BKE4" s="265"/>
      <c r="BKF4" s="265"/>
      <c r="BKG4" s="265"/>
      <c r="BKH4" s="265"/>
      <c r="BKI4" s="265"/>
      <c r="BKJ4" s="265"/>
      <c r="BKK4" s="265"/>
      <c r="BKL4" s="265"/>
      <c r="BKM4" s="265"/>
      <c r="BKN4" s="265"/>
      <c r="BKO4" s="265"/>
      <c r="BKP4" s="265"/>
      <c r="BKQ4" s="265"/>
      <c r="BKR4" s="265"/>
      <c r="BKS4" s="265"/>
      <c r="BKT4" s="265"/>
      <c r="BKU4" s="265"/>
      <c r="BKV4" s="265"/>
      <c r="BKW4" s="265"/>
      <c r="BKX4" s="265"/>
      <c r="BKY4" s="265"/>
      <c r="BKZ4" s="265"/>
      <c r="BLA4" s="265"/>
      <c r="BLB4" s="265"/>
      <c r="BLC4" s="265"/>
      <c r="BLD4" s="265"/>
      <c r="BLE4" s="265"/>
      <c r="BLF4" s="265"/>
      <c r="BLG4" s="265"/>
      <c r="BLH4" s="265"/>
      <c r="BLI4" s="265"/>
      <c r="BLJ4" s="265"/>
      <c r="BLK4" s="265"/>
      <c r="BLL4" s="265"/>
      <c r="BLM4" s="265"/>
      <c r="BLN4" s="265"/>
      <c r="BLO4" s="265"/>
      <c r="BLP4" s="265"/>
      <c r="BLQ4" s="265"/>
      <c r="BLR4" s="265"/>
      <c r="BLS4" s="265"/>
      <c r="BLT4" s="265"/>
      <c r="BLU4" s="265"/>
      <c r="BLV4" s="265"/>
      <c r="BLW4" s="265"/>
      <c r="BLX4" s="265"/>
      <c r="BLY4" s="265"/>
      <c r="BLZ4" s="265"/>
      <c r="BMA4" s="265"/>
      <c r="BMB4" s="265"/>
      <c r="BMC4" s="265"/>
      <c r="BMD4" s="265"/>
      <c r="BME4" s="265"/>
      <c r="BMF4" s="265"/>
      <c r="BMG4" s="265"/>
      <c r="BMH4" s="265"/>
      <c r="BMI4" s="265"/>
      <c r="BMJ4" s="265"/>
      <c r="BMK4" s="265"/>
      <c r="BML4" s="265"/>
      <c r="BMM4" s="265"/>
      <c r="BMN4" s="265"/>
      <c r="BMO4" s="265"/>
      <c r="BMP4" s="265"/>
      <c r="BMQ4" s="265"/>
      <c r="BMR4" s="265"/>
      <c r="BMS4" s="265"/>
      <c r="BMT4" s="265"/>
      <c r="BMU4" s="265"/>
      <c r="BMV4" s="265"/>
      <c r="BMW4" s="265"/>
      <c r="BMX4" s="265"/>
      <c r="BMY4" s="265"/>
      <c r="BMZ4" s="265"/>
      <c r="BNA4" s="265"/>
      <c r="BNB4" s="265"/>
      <c r="BNC4" s="265"/>
      <c r="BND4" s="265"/>
      <c r="BNE4" s="265"/>
      <c r="BNF4" s="265"/>
      <c r="BNG4" s="265"/>
      <c r="BNH4" s="265"/>
      <c r="BNI4" s="265"/>
      <c r="BNJ4" s="265"/>
      <c r="BNK4" s="265"/>
      <c r="BNL4" s="265"/>
      <c r="BNM4" s="265"/>
      <c r="BNN4" s="265"/>
      <c r="BNO4" s="265"/>
      <c r="BNP4" s="265"/>
      <c r="BNQ4" s="265"/>
      <c r="BNR4" s="265"/>
      <c r="BNS4" s="265"/>
      <c r="BNT4" s="265"/>
      <c r="BNU4" s="265"/>
      <c r="BNV4" s="265"/>
      <c r="BNW4" s="265"/>
      <c r="BNX4" s="265"/>
      <c r="BNY4" s="265"/>
      <c r="BNZ4" s="265"/>
      <c r="BOA4" s="265"/>
      <c r="BOB4" s="265"/>
      <c r="BOC4" s="265"/>
      <c r="BOD4" s="265"/>
      <c r="BOE4" s="265"/>
      <c r="BOF4" s="265"/>
      <c r="BOG4" s="265"/>
      <c r="BOH4" s="265"/>
      <c r="BOI4" s="265"/>
      <c r="BOJ4" s="265"/>
      <c r="BOK4" s="265"/>
      <c r="BOL4" s="265"/>
      <c r="BOM4" s="265"/>
      <c r="BON4" s="265"/>
      <c r="BOO4" s="265"/>
      <c r="BOP4" s="265"/>
      <c r="BOQ4" s="265"/>
      <c r="BOR4" s="265"/>
      <c r="BOS4" s="265"/>
      <c r="BOT4" s="265"/>
      <c r="BOU4" s="265"/>
      <c r="BOV4" s="265"/>
      <c r="BOW4" s="265"/>
      <c r="BOX4" s="265"/>
      <c r="BOY4" s="265"/>
      <c r="BOZ4" s="265"/>
      <c r="BPA4" s="265"/>
      <c r="BPB4" s="265"/>
      <c r="BPC4" s="265"/>
      <c r="BPD4" s="265"/>
      <c r="BPE4" s="265"/>
      <c r="BPF4" s="265"/>
      <c r="BPG4" s="265"/>
      <c r="BPH4" s="265"/>
      <c r="BPI4" s="265"/>
      <c r="BPJ4" s="265"/>
      <c r="BPK4" s="265"/>
      <c r="BPL4" s="265"/>
      <c r="BPM4" s="265"/>
      <c r="BPN4" s="265"/>
      <c r="BPO4" s="265"/>
      <c r="BPP4" s="265"/>
      <c r="BPQ4" s="265"/>
      <c r="BPR4" s="265"/>
      <c r="BPS4" s="265"/>
      <c r="BPT4" s="265"/>
      <c r="BPU4" s="265"/>
      <c r="BPV4" s="265"/>
      <c r="BPW4" s="265"/>
      <c r="BPX4" s="265"/>
      <c r="BPY4" s="265"/>
      <c r="BPZ4" s="265"/>
      <c r="BQA4" s="265"/>
      <c r="BQB4" s="265"/>
      <c r="BQC4" s="265"/>
      <c r="BQD4" s="265"/>
      <c r="BQE4" s="265"/>
      <c r="BQF4" s="265"/>
      <c r="BQG4" s="265"/>
      <c r="BQH4" s="265"/>
      <c r="BQI4" s="265"/>
      <c r="BQJ4" s="265"/>
      <c r="BQK4" s="265"/>
      <c r="BQL4" s="265"/>
      <c r="BQM4" s="265"/>
      <c r="BQN4" s="265"/>
      <c r="BQO4" s="265"/>
      <c r="BQP4" s="265"/>
      <c r="BQQ4" s="265"/>
      <c r="BQR4" s="265"/>
      <c r="BQS4" s="265"/>
      <c r="BQT4" s="265"/>
      <c r="BQU4" s="265"/>
      <c r="BQV4" s="265"/>
      <c r="BQW4" s="265"/>
      <c r="BQX4" s="265"/>
      <c r="BQY4" s="265"/>
      <c r="BQZ4" s="265"/>
      <c r="BRA4" s="265"/>
      <c r="BRB4" s="265"/>
      <c r="BRC4" s="265"/>
      <c r="BRD4" s="265"/>
      <c r="BRE4" s="265"/>
      <c r="BRF4" s="265"/>
      <c r="BRG4" s="265"/>
      <c r="BRH4" s="265"/>
      <c r="BRI4" s="265"/>
      <c r="BRJ4" s="265"/>
      <c r="BRK4" s="265"/>
      <c r="BRL4" s="265"/>
      <c r="BRM4" s="265"/>
      <c r="BRN4" s="265"/>
      <c r="BRO4" s="265"/>
      <c r="BRP4" s="265"/>
      <c r="BRQ4" s="265"/>
      <c r="BRR4" s="265"/>
      <c r="BRS4" s="265"/>
      <c r="BRT4" s="265"/>
      <c r="BRU4" s="265"/>
      <c r="BRV4" s="265"/>
      <c r="BRW4" s="265"/>
      <c r="BRX4" s="265"/>
      <c r="BRY4" s="265"/>
      <c r="BRZ4" s="265"/>
      <c r="BSA4" s="265"/>
      <c r="BSB4" s="265"/>
      <c r="BSC4" s="265"/>
      <c r="BSD4" s="265"/>
      <c r="BSE4" s="265"/>
      <c r="BSF4" s="265"/>
      <c r="BSG4" s="265"/>
      <c r="BSH4" s="265"/>
      <c r="BSI4" s="265"/>
      <c r="BSJ4" s="265"/>
      <c r="BSK4" s="265"/>
      <c r="BSL4" s="265"/>
      <c r="BSM4" s="265"/>
      <c r="BSN4" s="265"/>
      <c r="BSO4" s="265"/>
      <c r="BSP4" s="265"/>
      <c r="BSQ4" s="265"/>
      <c r="BSR4" s="265"/>
      <c r="BSS4" s="265"/>
      <c r="BST4" s="265"/>
      <c r="BSU4" s="265"/>
      <c r="BSV4" s="265"/>
      <c r="BSW4" s="265"/>
      <c r="BSX4" s="265"/>
      <c r="BSY4" s="265"/>
      <c r="BSZ4" s="265"/>
      <c r="BTA4" s="265"/>
      <c r="BTB4" s="265"/>
      <c r="BTC4" s="265"/>
      <c r="BTD4" s="265"/>
      <c r="BTE4" s="265"/>
      <c r="BTF4" s="265"/>
      <c r="BTG4" s="265"/>
      <c r="BTH4" s="265"/>
      <c r="BTI4" s="265"/>
      <c r="BTJ4" s="265"/>
      <c r="BTK4" s="265"/>
      <c r="BTL4" s="265"/>
      <c r="BTM4" s="265"/>
      <c r="BTN4" s="265"/>
      <c r="BTO4" s="265"/>
      <c r="BTP4" s="265"/>
      <c r="BTQ4" s="265"/>
      <c r="BTR4" s="265"/>
      <c r="BTS4" s="265"/>
      <c r="BTT4" s="265"/>
      <c r="BTU4" s="265"/>
      <c r="BTV4" s="265"/>
      <c r="BTW4" s="265"/>
      <c r="BTX4" s="265"/>
      <c r="BTY4" s="265"/>
      <c r="BTZ4" s="265"/>
      <c r="BUA4" s="265"/>
      <c r="BUB4" s="265"/>
      <c r="BUC4" s="265"/>
      <c r="BUD4" s="265"/>
      <c r="BUE4" s="265"/>
      <c r="BUF4" s="265"/>
      <c r="BUG4" s="265"/>
      <c r="BUH4" s="265"/>
      <c r="BUI4" s="265"/>
      <c r="BUJ4" s="265"/>
      <c r="BUK4" s="265"/>
      <c r="BUL4" s="265"/>
      <c r="BUM4" s="265"/>
      <c r="BUN4" s="265"/>
      <c r="BUO4" s="265"/>
      <c r="BUP4" s="265"/>
      <c r="BUQ4" s="265"/>
      <c r="BUR4" s="265"/>
      <c r="BUS4" s="265"/>
      <c r="BUT4" s="265"/>
      <c r="BUU4" s="265"/>
      <c r="BUV4" s="265"/>
      <c r="BUW4" s="265"/>
      <c r="BUX4" s="265"/>
      <c r="BUY4" s="265"/>
      <c r="BUZ4" s="265"/>
      <c r="BVA4" s="265"/>
      <c r="BVB4" s="265"/>
      <c r="BVC4" s="265"/>
      <c r="BVD4" s="265"/>
      <c r="BVE4" s="265"/>
      <c r="BVF4" s="265"/>
      <c r="BVG4" s="265"/>
      <c r="BVH4" s="265"/>
      <c r="BVI4" s="265"/>
      <c r="BVJ4" s="265"/>
      <c r="BVK4" s="265"/>
      <c r="BVL4" s="265"/>
      <c r="BVM4" s="265"/>
      <c r="BVN4" s="265"/>
      <c r="BVO4" s="265"/>
      <c r="BVP4" s="265"/>
      <c r="BVQ4" s="265"/>
      <c r="BVR4" s="265"/>
      <c r="BVS4" s="265"/>
      <c r="BVT4" s="265"/>
      <c r="BVU4" s="265"/>
      <c r="BVV4" s="265"/>
      <c r="BVW4" s="265"/>
      <c r="BVX4" s="265"/>
      <c r="BVY4" s="265"/>
      <c r="BVZ4" s="265"/>
      <c r="BWA4" s="265"/>
      <c r="BWB4" s="265"/>
      <c r="BWC4" s="265"/>
      <c r="BWD4" s="265"/>
      <c r="BWE4" s="265"/>
      <c r="BWF4" s="265"/>
      <c r="BWG4" s="265"/>
      <c r="BWH4" s="265"/>
      <c r="BWI4" s="265"/>
      <c r="BWJ4" s="265"/>
      <c r="BWK4" s="265"/>
      <c r="BWL4" s="265"/>
      <c r="BWM4" s="265"/>
      <c r="BWN4" s="265"/>
      <c r="BWO4" s="265"/>
      <c r="BWP4" s="265"/>
      <c r="BWQ4" s="265"/>
      <c r="BWR4" s="265"/>
      <c r="BWS4" s="265"/>
      <c r="BWT4" s="265"/>
      <c r="BWU4" s="265"/>
      <c r="BWV4" s="265"/>
      <c r="BWW4" s="265"/>
      <c r="BWX4" s="265"/>
      <c r="BWY4" s="265"/>
      <c r="BWZ4" s="265"/>
      <c r="BXA4" s="265"/>
      <c r="BXB4" s="265"/>
      <c r="BXC4" s="265"/>
      <c r="BXD4" s="265"/>
      <c r="BXE4" s="265"/>
      <c r="BXF4" s="265"/>
      <c r="BXG4" s="265"/>
      <c r="BXH4" s="265"/>
      <c r="BXI4" s="265"/>
      <c r="BXJ4" s="265"/>
      <c r="BXK4" s="265"/>
      <c r="BXL4" s="265"/>
      <c r="BXM4" s="265"/>
      <c r="BXN4" s="265"/>
      <c r="BXO4" s="265"/>
      <c r="BXP4" s="265"/>
      <c r="BXQ4" s="265"/>
      <c r="BXR4" s="265"/>
      <c r="BXS4" s="265"/>
      <c r="BXT4" s="265"/>
      <c r="BXU4" s="265"/>
      <c r="BXV4" s="265"/>
      <c r="BXW4" s="265"/>
      <c r="BXX4" s="265"/>
      <c r="BXY4" s="265"/>
      <c r="BXZ4" s="265"/>
      <c r="BYA4" s="265"/>
      <c r="BYB4" s="265"/>
      <c r="BYC4" s="265"/>
      <c r="BYD4" s="265"/>
      <c r="BYE4" s="265"/>
      <c r="BYF4" s="265"/>
      <c r="BYG4" s="265"/>
      <c r="BYH4" s="265"/>
      <c r="BYI4" s="265"/>
      <c r="BYJ4" s="265"/>
      <c r="BYK4" s="265"/>
      <c r="BYL4" s="265"/>
      <c r="BYM4" s="265"/>
      <c r="BYN4" s="265"/>
      <c r="BYO4" s="265"/>
      <c r="BYP4" s="265"/>
      <c r="BYQ4" s="265"/>
      <c r="BYR4" s="265"/>
      <c r="BYS4" s="265"/>
      <c r="BYT4" s="265"/>
      <c r="BYU4" s="265"/>
      <c r="BYV4" s="265"/>
      <c r="BYW4" s="265"/>
      <c r="BYX4" s="265"/>
      <c r="BYY4" s="265"/>
      <c r="BYZ4" s="265"/>
      <c r="BZA4" s="265"/>
      <c r="BZB4" s="265"/>
      <c r="BZC4" s="265"/>
      <c r="BZD4" s="265"/>
      <c r="BZE4" s="265"/>
      <c r="BZF4" s="265"/>
      <c r="BZG4" s="265"/>
      <c r="BZH4" s="265"/>
      <c r="BZI4" s="265"/>
      <c r="BZJ4" s="265"/>
      <c r="BZK4" s="265"/>
      <c r="BZL4" s="265"/>
      <c r="BZM4" s="265"/>
      <c r="BZN4" s="265"/>
      <c r="BZO4" s="265"/>
      <c r="BZP4" s="265"/>
      <c r="BZQ4" s="265"/>
      <c r="BZR4" s="265"/>
      <c r="BZS4" s="265"/>
      <c r="BZT4" s="265"/>
      <c r="BZU4" s="265"/>
      <c r="BZV4" s="265"/>
      <c r="BZW4" s="265"/>
      <c r="BZX4" s="265"/>
      <c r="BZY4" s="265"/>
      <c r="BZZ4" s="265"/>
      <c r="CAA4" s="265"/>
      <c r="CAB4" s="265"/>
      <c r="CAC4" s="265"/>
      <c r="CAD4" s="265"/>
      <c r="CAE4" s="265"/>
      <c r="CAF4" s="265"/>
      <c r="CAG4" s="265"/>
      <c r="CAH4" s="265"/>
      <c r="CAI4" s="265"/>
      <c r="CAJ4" s="265"/>
      <c r="CAK4" s="265"/>
      <c r="CAL4" s="265"/>
      <c r="CAM4" s="265"/>
      <c r="CAN4" s="265"/>
      <c r="CAO4" s="265"/>
      <c r="CAP4" s="265"/>
      <c r="CAQ4" s="265"/>
      <c r="CAR4" s="265"/>
      <c r="CAS4" s="265"/>
      <c r="CAT4" s="265"/>
      <c r="CAU4" s="265"/>
      <c r="CAV4" s="265"/>
      <c r="CAW4" s="265"/>
      <c r="CAX4" s="265"/>
      <c r="CAY4" s="265"/>
      <c r="CAZ4" s="265"/>
      <c r="CBA4" s="265"/>
      <c r="CBB4" s="265"/>
      <c r="CBC4" s="265"/>
      <c r="CBD4" s="265"/>
      <c r="CBE4" s="265"/>
      <c r="CBF4" s="265"/>
      <c r="CBG4" s="265"/>
      <c r="CBH4" s="265"/>
      <c r="CBI4" s="265"/>
      <c r="CBJ4" s="265"/>
      <c r="CBK4" s="265"/>
      <c r="CBL4" s="265"/>
      <c r="CBM4" s="265"/>
      <c r="CBN4" s="265"/>
      <c r="CBO4" s="265"/>
      <c r="CBP4" s="265"/>
      <c r="CBQ4" s="265"/>
      <c r="CBR4" s="265"/>
      <c r="CBS4" s="265"/>
      <c r="CBT4" s="265"/>
      <c r="CBU4" s="265"/>
      <c r="CBV4" s="265"/>
      <c r="CBW4" s="265"/>
      <c r="CBX4" s="265"/>
      <c r="CBY4" s="265"/>
      <c r="CBZ4" s="265"/>
      <c r="CCA4" s="265"/>
      <c r="CCB4" s="265"/>
      <c r="CCC4" s="265"/>
      <c r="CCD4" s="265"/>
      <c r="CCE4" s="265"/>
      <c r="CCF4" s="265"/>
      <c r="CCG4" s="265"/>
      <c r="CCH4" s="265"/>
      <c r="CCI4" s="265"/>
      <c r="CCJ4" s="265"/>
      <c r="CCK4" s="265"/>
      <c r="CCL4" s="265"/>
      <c r="CCM4" s="265"/>
      <c r="CCN4" s="265"/>
      <c r="CCO4" s="265"/>
      <c r="CCP4" s="265"/>
      <c r="CCQ4" s="265"/>
      <c r="CCR4" s="265"/>
      <c r="CCS4" s="265"/>
      <c r="CCT4" s="265"/>
      <c r="CCU4" s="265"/>
      <c r="CCV4" s="265"/>
      <c r="CCW4" s="265"/>
      <c r="CCX4" s="265"/>
      <c r="CCY4" s="265"/>
      <c r="CCZ4" s="265"/>
      <c r="CDA4" s="265"/>
      <c r="CDB4" s="265"/>
      <c r="CDC4" s="265"/>
      <c r="CDD4" s="265"/>
      <c r="CDE4" s="265"/>
      <c r="CDF4" s="265"/>
      <c r="CDG4" s="265"/>
      <c r="CDH4" s="265"/>
      <c r="CDI4" s="265"/>
      <c r="CDJ4" s="265"/>
      <c r="CDK4" s="265"/>
      <c r="CDL4" s="265"/>
      <c r="CDM4" s="265"/>
      <c r="CDN4" s="265"/>
      <c r="CDO4" s="265"/>
      <c r="CDP4" s="265"/>
      <c r="CDQ4" s="265"/>
      <c r="CDR4" s="265"/>
      <c r="CDS4" s="265"/>
      <c r="CDT4" s="265"/>
      <c r="CDU4" s="265"/>
      <c r="CDV4" s="265"/>
      <c r="CDW4" s="265"/>
      <c r="CDX4" s="265"/>
      <c r="CDY4" s="265"/>
      <c r="CDZ4" s="265"/>
      <c r="CEA4" s="265"/>
      <c r="CEB4" s="265"/>
      <c r="CEC4" s="265"/>
      <c r="CED4" s="265"/>
      <c r="CEE4" s="265"/>
      <c r="CEF4" s="265"/>
      <c r="CEG4" s="265"/>
      <c r="CEH4" s="265"/>
      <c r="CEI4" s="265"/>
      <c r="CEJ4" s="265"/>
      <c r="CEK4" s="265"/>
      <c r="CEL4" s="265"/>
      <c r="CEM4" s="265"/>
      <c r="CEN4" s="265"/>
      <c r="CEO4" s="265"/>
      <c r="CEP4" s="265"/>
      <c r="CEQ4" s="265"/>
      <c r="CER4" s="265"/>
      <c r="CES4" s="265"/>
      <c r="CET4" s="265"/>
      <c r="CEU4" s="265"/>
      <c r="CEV4" s="265"/>
      <c r="CEW4" s="265"/>
      <c r="CEX4" s="265"/>
      <c r="CEY4" s="265"/>
      <c r="CEZ4" s="265"/>
      <c r="CFA4" s="265"/>
      <c r="CFB4" s="265"/>
      <c r="CFC4" s="265"/>
      <c r="CFD4" s="265"/>
      <c r="CFE4" s="265"/>
      <c r="CFF4" s="265"/>
      <c r="CFG4" s="265"/>
      <c r="CFH4" s="265"/>
      <c r="CFI4" s="265"/>
      <c r="CFJ4" s="265"/>
      <c r="CFK4" s="265"/>
      <c r="CFL4" s="265"/>
      <c r="CFM4" s="265"/>
      <c r="CFN4" s="265"/>
      <c r="CFO4" s="265"/>
      <c r="CFP4" s="265"/>
      <c r="CFQ4" s="265"/>
      <c r="CFR4" s="265"/>
      <c r="CFS4" s="265"/>
      <c r="CFT4" s="265"/>
      <c r="CFU4" s="265"/>
      <c r="CFV4" s="265"/>
      <c r="CFW4" s="265"/>
      <c r="CFX4" s="265"/>
      <c r="CFY4" s="265"/>
      <c r="CFZ4" s="265"/>
      <c r="CGA4" s="265"/>
      <c r="CGB4" s="265"/>
      <c r="CGC4" s="265"/>
      <c r="CGD4" s="265"/>
      <c r="CGE4" s="265"/>
      <c r="CGF4" s="265"/>
      <c r="CGG4" s="265"/>
      <c r="CGH4" s="265"/>
      <c r="CGI4" s="265"/>
      <c r="CGJ4" s="265"/>
      <c r="CGK4" s="265"/>
      <c r="CGL4" s="265"/>
      <c r="CGM4" s="265"/>
      <c r="CGN4" s="265"/>
      <c r="CGO4" s="265"/>
      <c r="CGP4" s="265"/>
      <c r="CGQ4" s="265"/>
      <c r="CGR4" s="265"/>
      <c r="CGS4" s="265"/>
      <c r="CGT4" s="265"/>
      <c r="CGU4" s="265"/>
      <c r="CGV4" s="265"/>
      <c r="CGW4" s="265"/>
      <c r="CGX4" s="265"/>
      <c r="CGY4" s="265"/>
      <c r="CGZ4" s="265"/>
      <c r="CHA4" s="265"/>
      <c r="CHB4" s="265"/>
      <c r="CHC4" s="265"/>
      <c r="CHD4" s="265"/>
      <c r="CHE4" s="265"/>
      <c r="CHF4" s="265"/>
      <c r="CHG4" s="265"/>
      <c r="CHH4" s="265"/>
      <c r="CHI4" s="265"/>
      <c r="CHJ4" s="265"/>
      <c r="CHK4" s="265"/>
      <c r="CHL4" s="265"/>
      <c r="CHM4" s="265"/>
      <c r="CHN4" s="265"/>
      <c r="CHO4" s="265"/>
      <c r="CHP4" s="265"/>
      <c r="CHQ4" s="265"/>
      <c r="CHR4" s="265"/>
      <c r="CHS4" s="265"/>
      <c r="CHT4" s="265"/>
      <c r="CHU4" s="265"/>
      <c r="CHV4" s="265"/>
      <c r="CHW4" s="265"/>
      <c r="CHX4" s="265"/>
      <c r="CHY4" s="265"/>
      <c r="CHZ4" s="265"/>
      <c r="CIA4" s="265"/>
      <c r="CIB4" s="265"/>
      <c r="CIC4" s="265"/>
      <c r="CID4" s="265"/>
      <c r="CIE4" s="265"/>
      <c r="CIF4" s="265"/>
      <c r="CIG4" s="265"/>
      <c r="CIH4" s="265"/>
      <c r="CII4" s="265"/>
      <c r="CIJ4" s="265"/>
      <c r="CIK4" s="265"/>
      <c r="CIL4" s="265"/>
      <c r="CIM4" s="265"/>
      <c r="CIN4" s="265"/>
      <c r="CIO4" s="265"/>
      <c r="CIP4" s="265"/>
      <c r="CIQ4" s="265"/>
      <c r="CIR4" s="265"/>
      <c r="CIS4" s="265"/>
      <c r="CIT4" s="265"/>
      <c r="CIU4" s="265"/>
      <c r="CIV4" s="265"/>
      <c r="CIW4" s="265"/>
      <c r="CIX4" s="265"/>
      <c r="CIY4" s="265"/>
      <c r="CIZ4" s="265"/>
      <c r="CJA4" s="265"/>
      <c r="CJB4" s="265"/>
      <c r="CJC4" s="265"/>
      <c r="CJD4" s="265"/>
      <c r="CJE4" s="265"/>
      <c r="CJF4" s="265"/>
      <c r="CJG4" s="265"/>
      <c r="CJH4" s="265"/>
      <c r="CJI4" s="265"/>
      <c r="CJJ4" s="265"/>
      <c r="CJK4" s="265"/>
      <c r="CJL4" s="265"/>
      <c r="CJM4" s="265"/>
      <c r="CJN4" s="265"/>
      <c r="CJO4" s="265"/>
      <c r="CJP4" s="265"/>
      <c r="CJQ4" s="265"/>
      <c r="CJR4" s="265"/>
      <c r="CJS4" s="265"/>
      <c r="CJT4" s="265"/>
      <c r="CJU4" s="265"/>
      <c r="CJV4" s="265"/>
      <c r="CJW4" s="265"/>
      <c r="CJX4" s="265"/>
      <c r="CJY4" s="265"/>
      <c r="CJZ4" s="265"/>
      <c r="CKA4" s="265"/>
      <c r="CKB4" s="265"/>
      <c r="CKC4" s="265"/>
      <c r="CKD4" s="265"/>
      <c r="CKE4" s="265"/>
      <c r="CKF4" s="265"/>
      <c r="CKG4" s="265"/>
      <c r="CKH4" s="265"/>
      <c r="CKI4" s="265"/>
      <c r="CKJ4" s="265"/>
      <c r="CKK4" s="265"/>
      <c r="CKL4" s="265"/>
      <c r="CKM4" s="265"/>
      <c r="CKN4" s="265"/>
      <c r="CKO4" s="265"/>
      <c r="CKP4" s="265"/>
      <c r="CKQ4" s="265"/>
      <c r="CKR4" s="265"/>
      <c r="CKS4" s="265"/>
      <c r="CKT4" s="265"/>
      <c r="CKU4" s="265"/>
      <c r="CKV4" s="265"/>
      <c r="CKW4" s="265"/>
      <c r="CKX4" s="265"/>
      <c r="CKY4" s="265"/>
      <c r="CKZ4" s="265"/>
      <c r="CLA4" s="265"/>
      <c r="CLB4" s="265"/>
      <c r="CLC4" s="265"/>
      <c r="CLD4" s="265"/>
      <c r="CLE4" s="265"/>
      <c r="CLF4" s="265"/>
      <c r="CLG4" s="265"/>
      <c r="CLH4" s="265"/>
      <c r="CLI4" s="265"/>
      <c r="CLJ4" s="265"/>
      <c r="CLK4" s="265"/>
      <c r="CLL4" s="265"/>
      <c r="CLM4" s="265"/>
      <c r="CLN4" s="265"/>
      <c r="CLO4" s="265"/>
      <c r="CLP4" s="265"/>
      <c r="CLQ4" s="265"/>
      <c r="CLR4" s="265"/>
      <c r="CLS4" s="265"/>
      <c r="CLT4" s="265"/>
      <c r="CLU4" s="265"/>
      <c r="CLV4" s="265"/>
      <c r="CLW4" s="265"/>
      <c r="CLX4" s="265"/>
      <c r="CLY4" s="265"/>
      <c r="CLZ4" s="265"/>
      <c r="CMA4" s="265"/>
      <c r="CMB4" s="265"/>
      <c r="CMC4" s="265"/>
      <c r="CMD4" s="265"/>
      <c r="CME4" s="265"/>
      <c r="CMF4" s="265"/>
      <c r="CMG4" s="265"/>
      <c r="CMH4" s="265"/>
      <c r="CMI4" s="265"/>
      <c r="CMJ4" s="265"/>
      <c r="CMK4" s="265"/>
      <c r="CML4" s="265"/>
      <c r="CMM4" s="265"/>
      <c r="CMN4" s="265"/>
      <c r="CMO4" s="265"/>
      <c r="CMP4" s="265"/>
      <c r="CMQ4" s="265"/>
      <c r="CMR4" s="265"/>
      <c r="CMS4" s="265"/>
      <c r="CMT4" s="265"/>
      <c r="CMU4" s="265"/>
      <c r="CMV4" s="265"/>
      <c r="CMW4" s="265"/>
      <c r="CMX4" s="265"/>
      <c r="CMY4" s="265"/>
      <c r="CMZ4" s="265"/>
      <c r="CNA4" s="265"/>
      <c r="CNB4" s="265"/>
      <c r="CNC4" s="265"/>
      <c r="CND4" s="265"/>
      <c r="CNE4" s="265"/>
      <c r="CNF4" s="265"/>
      <c r="CNG4" s="265"/>
      <c r="CNH4" s="265"/>
      <c r="CNI4" s="265"/>
      <c r="CNJ4" s="265"/>
      <c r="CNK4" s="265"/>
      <c r="CNL4" s="265"/>
      <c r="CNM4" s="265"/>
      <c r="CNN4" s="265"/>
      <c r="CNO4" s="265"/>
      <c r="CNP4" s="265"/>
      <c r="CNQ4" s="265"/>
      <c r="CNR4" s="265"/>
      <c r="CNS4" s="265"/>
      <c r="CNT4" s="265"/>
      <c r="CNU4" s="265"/>
      <c r="CNV4" s="265"/>
      <c r="CNW4" s="265"/>
      <c r="CNX4" s="265"/>
      <c r="CNY4" s="265"/>
      <c r="CNZ4" s="265"/>
      <c r="COA4" s="265"/>
      <c r="COB4" s="265"/>
      <c r="COC4" s="265"/>
      <c r="COD4" s="265"/>
      <c r="COE4" s="265"/>
      <c r="COF4" s="265"/>
      <c r="COG4" s="265"/>
      <c r="COH4" s="265"/>
      <c r="COI4" s="265"/>
      <c r="COJ4" s="265"/>
      <c r="COK4" s="265"/>
      <c r="COL4" s="265"/>
      <c r="COM4" s="265"/>
      <c r="CON4" s="265"/>
      <c r="COO4" s="265"/>
      <c r="COP4" s="265"/>
      <c r="COQ4" s="265"/>
      <c r="COR4" s="265"/>
      <c r="COS4" s="265"/>
      <c r="COT4" s="265"/>
      <c r="COU4" s="265"/>
      <c r="COV4" s="265"/>
      <c r="COW4" s="265"/>
      <c r="COX4" s="265"/>
      <c r="COY4" s="265"/>
      <c r="COZ4" s="265"/>
      <c r="CPA4" s="265"/>
      <c r="CPB4" s="265"/>
      <c r="CPC4" s="265"/>
      <c r="CPD4" s="265"/>
      <c r="CPE4" s="265"/>
      <c r="CPF4" s="265"/>
      <c r="CPG4" s="265"/>
      <c r="CPH4" s="265"/>
      <c r="CPI4" s="265"/>
      <c r="CPJ4" s="265"/>
      <c r="CPK4" s="265"/>
      <c r="CPL4" s="265"/>
      <c r="CPM4" s="265"/>
      <c r="CPN4" s="265"/>
      <c r="CPO4" s="265"/>
      <c r="CPP4" s="265"/>
      <c r="CPQ4" s="265"/>
      <c r="CPR4" s="265"/>
      <c r="CPS4" s="265"/>
      <c r="CPT4" s="265"/>
      <c r="CPU4" s="265"/>
      <c r="CPV4" s="265"/>
      <c r="CPW4" s="265"/>
      <c r="CPX4" s="265"/>
      <c r="CPY4" s="265"/>
      <c r="CPZ4" s="265"/>
      <c r="CQA4" s="265"/>
      <c r="CQB4" s="265"/>
      <c r="CQC4" s="265"/>
      <c r="CQD4" s="265"/>
      <c r="CQE4" s="265"/>
      <c r="CQF4" s="265"/>
      <c r="CQG4" s="265"/>
      <c r="CQH4" s="265"/>
      <c r="CQI4" s="265"/>
      <c r="CQJ4" s="265"/>
      <c r="CQK4" s="265"/>
      <c r="CQL4" s="265"/>
      <c r="CQM4" s="265"/>
      <c r="CQN4" s="265"/>
      <c r="CQO4" s="265"/>
      <c r="CQP4" s="265"/>
      <c r="CQQ4" s="265"/>
      <c r="CQR4" s="265"/>
      <c r="CQS4" s="265"/>
      <c r="CQT4" s="265"/>
      <c r="CQU4" s="265"/>
      <c r="CQV4" s="265"/>
      <c r="CQW4" s="265"/>
      <c r="CQX4" s="265"/>
      <c r="CQY4" s="265"/>
      <c r="CQZ4" s="265"/>
      <c r="CRA4" s="265"/>
      <c r="CRB4" s="265"/>
      <c r="CRC4" s="265"/>
      <c r="CRD4" s="265"/>
      <c r="CRE4" s="265"/>
      <c r="CRF4" s="265"/>
      <c r="CRG4" s="265"/>
      <c r="CRH4" s="265"/>
      <c r="CRI4" s="265"/>
      <c r="CRJ4" s="265"/>
      <c r="CRK4" s="265"/>
      <c r="CRL4" s="265"/>
      <c r="CRM4" s="265"/>
      <c r="CRN4" s="265"/>
      <c r="CRO4" s="265"/>
      <c r="CRP4" s="265"/>
      <c r="CRQ4" s="265"/>
      <c r="CRR4" s="265"/>
      <c r="CRS4" s="265"/>
      <c r="CRT4" s="265"/>
      <c r="CRU4" s="265"/>
      <c r="CRV4" s="265"/>
      <c r="CRW4" s="265"/>
      <c r="CRX4" s="265"/>
      <c r="CRY4" s="265"/>
      <c r="CRZ4" s="265"/>
      <c r="CSA4" s="265"/>
      <c r="CSB4" s="265"/>
      <c r="CSC4" s="265"/>
      <c r="CSD4" s="265"/>
      <c r="CSE4" s="265"/>
      <c r="CSF4" s="265"/>
      <c r="CSG4" s="265"/>
      <c r="CSH4" s="265"/>
      <c r="CSI4" s="265"/>
      <c r="CSJ4" s="265"/>
      <c r="CSK4" s="265"/>
      <c r="CSL4" s="265"/>
      <c r="CSM4" s="265"/>
      <c r="CSN4" s="265"/>
      <c r="CSO4" s="265"/>
      <c r="CSP4" s="265"/>
      <c r="CSQ4" s="265"/>
      <c r="CSR4" s="265"/>
      <c r="CSS4" s="265"/>
      <c r="CST4" s="265"/>
      <c r="CSU4" s="265"/>
      <c r="CSV4" s="265"/>
      <c r="CSW4" s="265"/>
      <c r="CSX4" s="265"/>
      <c r="CSY4" s="265"/>
      <c r="CSZ4" s="265"/>
      <c r="CTA4" s="265"/>
      <c r="CTB4" s="265"/>
      <c r="CTC4" s="265"/>
      <c r="CTD4" s="265"/>
      <c r="CTE4" s="265"/>
      <c r="CTF4" s="265"/>
      <c r="CTG4" s="265"/>
      <c r="CTH4" s="265"/>
      <c r="CTI4" s="265"/>
      <c r="CTJ4" s="265"/>
      <c r="CTK4" s="265"/>
      <c r="CTL4" s="265"/>
      <c r="CTM4" s="265"/>
      <c r="CTN4" s="265"/>
      <c r="CTO4" s="265"/>
      <c r="CTP4" s="265"/>
      <c r="CTQ4" s="265"/>
      <c r="CTR4" s="265"/>
      <c r="CTS4" s="265"/>
      <c r="CTT4" s="265"/>
      <c r="CTU4" s="265"/>
      <c r="CTV4" s="265"/>
      <c r="CTW4" s="265"/>
      <c r="CTX4" s="265"/>
      <c r="CTY4" s="265"/>
      <c r="CTZ4" s="265"/>
      <c r="CUA4" s="265"/>
      <c r="CUB4" s="265"/>
      <c r="CUC4" s="265"/>
      <c r="CUD4" s="265"/>
      <c r="CUE4" s="265"/>
      <c r="CUF4" s="265"/>
      <c r="CUG4" s="265"/>
      <c r="CUH4" s="265"/>
      <c r="CUI4" s="265"/>
      <c r="CUJ4" s="265"/>
      <c r="CUK4" s="265"/>
      <c r="CUL4" s="265"/>
      <c r="CUM4" s="265"/>
      <c r="CUN4" s="265"/>
      <c r="CUO4" s="265"/>
      <c r="CUP4" s="265"/>
      <c r="CUQ4" s="265"/>
      <c r="CUR4" s="265"/>
      <c r="CUS4" s="265"/>
      <c r="CUT4" s="265"/>
      <c r="CUU4" s="265"/>
      <c r="CUV4" s="265"/>
      <c r="CUW4" s="265"/>
      <c r="CUX4" s="265"/>
      <c r="CUY4" s="265"/>
      <c r="CUZ4" s="265"/>
      <c r="CVA4" s="265"/>
      <c r="CVB4" s="265"/>
      <c r="CVC4" s="265"/>
      <c r="CVD4" s="265"/>
      <c r="CVE4" s="265"/>
      <c r="CVF4" s="265"/>
      <c r="CVG4" s="265"/>
      <c r="CVH4" s="265"/>
      <c r="CVI4" s="265"/>
      <c r="CVJ4" s="265"/>
      <c r="CVK4" s="265"/>
      <c r="CVL4" s="265"/>
      <c r="CVM4" s="265"/>
      <c r="CVN4" s="265"/>
      <c r="CVO4" s="265"/>
      <c r="CVP4" s="265"/>
      <c r="CVQ4" s="265"/>
      <c r="CVR4" s="265"/>
      <c r="CVS4" s="265"/>
      <c r="CVT4" s="265"/>
      <c r="CVU4" s="265"/>
      <c r="CVV4" s="265"/>
      <c r="CVW4" s="265"/>
      <c r="CVX4" s="265"/>
      <c r="CVY4" s="265"/>
      <c r="CVZ4" s="265"/>
      <c r="CWA4" s="265"/>
      <c r="CWB4" s="265"/>
      <c r="CWC4" s="265"/>
      <c r="CWD4" s="265"/>
      <c r="CWE4" s="265"/>
      <c r="CWF4" s="265"/>
      <c r="CWG4" s="265"/>
      <c r="CWH4" s="265"/>
      <c r="CWI4" s="265"/>
      <c r="CWJ4" s="265"/>
      <c r="CWK4" s="265"/>
      <c r="CWL4" s="265"/>
      <c r="CWM4" s="265"/>
      <c r="CWN4" s="265"/>
      <c r="CWO4" s="265"/>
      <c r="CWP4" s="265"/>
      <c r="CWQ4" s="265"/>
      <c r="CWR4" s="265"/>
      <c r="CWS4" s="265"/>
      <c r="CWT4" s="265"/>
      <c r="CWU4" s="265"/>
      <c r="CWV4" s="265"/>
      <c r="CWW4" s="265"/>
      <c r="CWX4" s="265"/>
      <c r="CWY4" s="265"/>
      <c r="CWZ4" s="265"/>
      <c r="CXA4" s="265"/>
      <c r="CXB4" s="265"/>
      <c r="CXC4" s="265"/>
      <c r="CXD4" s="265"/>
      <c r="CXE4" s="265"/>
      <c r="CXF4" s="265"/>
      <c r="CXG4" s="265"/>
      <c r="CXH4" s="265"/>
      <c r="CXI4" s="265"/>
      <c r="CXJ4" s="265"/>
      <c r="CXK4" s="265"/>
      <c r="CXL4" s="265"/>
      <c r="CXM4" s="265"/>
      <c r="CXN4" s="265"/>
      <c r="CXO4" s="265"/>
      <c r="CXP4" s="265"/>
      <c r="CXQ4" s="265"/>
      <c r="CXR4" s="265"/>
      <c r="CXS4" s="265"/>
      <c r="CXT4" s="265"/>
      <c r="CXU4" s="265"/>
      <c r="CXV4" s="265"/>
      <c r="CXW4" s="265"/>
      <c r="CXX4" s="265"/>
      <c r="CXY4" s="265"/>
      <c r="CXZ4" s="265"/>
      <c r="CYA4" s="265"/>
      <c r="CYB4" s="265"/>
      <c r="CYC4" s="265"/>
      <c r="CYD4" s="265"/>
      <c r="CYE4" s="265"/>
      <c r="CYF4" s="265"/>
      <c r="CYG4" s="265"/>
      <c r="CYH4" s="265"/>
      <c r="CYI4" s="265"/>
      <c r="CYJ4" s="265"/>
      <c r="CYK4" s="265"/>
      <c r="CYL4" s="265"/>
      <c r="CYM4" s="265"/>
      <c r="CYN4" s="265"/>
      <c r="CYO4" s="265"/>
      <c r="CYP4" s="265"/>
      <c r="CYQ4" s="265"/>
      <c r="CYR4" s="265"/>
      <c r="CYS4" s="265"/>
      <c r="CYT4" s="265"/>
      <c r="CYU4" s="265"/>
      <c r="CYV4" s="265"/>
      <c r="CYW4" s="265"/>
      <c r="CYX4" s="265"/>
      <c r="CYY4" s="265"/>
      <c r="CYZ4" s="265"/>
      <c r="CZA4" s="265"/>
      <c r="CZB4" s="265"/>
      <c r="CZC4" s="265"/>
      <c r="CZD4" s="265"/>
      <c r="CZE4" s="265"/>
      <c r="CZF4" s="265"/>
      <c r="CZG4" s="265"/>
      <c r="CZH4" s="265"/>
      <c r="CZI4" s="265"/>
      <c r="CZJ4" s="265"/>
      <c r="CZK4" s="265"/>
      <c r="CZL4" s="265"/>
      <c r="CZM4" s="265"/>
      <c r="CZN4" s="265"/>
      <c r="CZO4" s="265"/>
      <c r="CZP4" s="265"/>
      <c r="CZQ4" s="265"/>
      <c r="CZR4" s="265"/>
      <c r="CZS4" s="265"/>
      <c r="CZT4" s="265"/>
      <c r="CZU4" s="265"/>
      <c r="CZV4" s="265"/>
      <c r="CZW4" s="265"/>
      <c r="CZX4" s="265"/>
      <c r="CZY4" s="265"/>
      <c r="CZZ4" s="265"/>
      <c r="DAA4" s="265"/>
      <c r="DAB4" s="265"/>
      <c r="DAC4" s="265"/>
      <c r="DAD4" s="265"/>
      <c r="DAE4" s="265"/>
      <c r="DAF4" s="265"/>
      <c r="DAG4" s="265"/>
      <c r="DAH4" s="265"/>
      <c r="DAI4" s="265"/>
      <c r="DAJ4" s="265"/>
      <c r="DAK4" s="265"/>
      <c r="DAL4" s="265"/>
      <c r="DAM4" s="265"/>
      <c r="DAN4" s="265"/>
      <c r="DAO4" s="265"/>
      <c r="DAP4" s="265"/>
      <c r="DAQ4" s="265"/>
      <c r="DAR4" s="265"/>
      <c r="DAS4" s="265"/>
      <c r="DAT4" s="265"/>
      <c r="DAU4" s="265"/>
      <c r="DAV4" s="265"/>
      <c r="DAW4" s="265"/>
      <c r="DAX4" s="265"/>
      <c r="DAY4" s="265"/>
      <c r="DAZ4" s="265"/>
      <c r="DBA4" s="265"/>
      <c r="DBB4" s="265"/>
      <c r="DBC4" s="265"/>
      <c r="DBD4" s="265"/>
      <c r="DBE4" s="265"/>
      <c r="DBF4" s="265"/>
      <c r="DBG4" s="265"/>
      <c r="DBH4" s="265"/>
      <c r="DBI4" s="265"/>
      <c r="DBJ4" s="265"/>
      <c r="DBK4" s="265"/>
      <c r="DBL4" s="265"/>
      <c r="DBM4" s="265"/>
      <c r="DBN4" s="265"/>
      <c r="DBO4" s="265"/>
      <c r="DBP4" s="265"/>
      <c r="DBQ4" s="265"/>
      <c r="DBR4" s="265"/>
      <c r="DBS4" s="265"/>
      <c r="DBT4" s="265"/>
      <c r="DBU4" s="265"/>
      <c r="DBV4" s="265"/>
      <c r="DBW4" s="265"/>
      <c r="DBX4" s="265"/>
      <c r="DBY4" s="265"/>
      <c r="DBZ4" s="265"/>
      <c r="DCA4" s="265"/>
      <c r="DCB4" s="265"/>
      <c r="DCC4" s="265"/>
      <c r="DCD4" s="265"/>
      <c r="DCE4" s="265"/>
      <c r="DCF4" s="265"/>
      <c r="DCG4" s="265"/>
      <c r="DCH4" s="265"/>
      <c r="DCI4" s="265"/>
      <c r="DCJ4" s="265"/>
      <c r="DCK4" s="265"/>
      <c r="DCL4" s="265"/>
      <c r="DCM4" s="265"/>
      <c r="DCN4" s="265"/>
      <c r="DCO4" s="265"/>
      <c r="DCP4" s="265"/>
      <c r="DCQ4" s="265"/>
      <c r="DCR4" s="265"/>
      <c r="DCS4" s="265"/>
      <c r="DCT4" s="265"/>
      <c r="DCU4" s="265"/>
      <c r="DCV4" s="265"/>
      <c r="DCW4" s="265"/>
      <c r="DCX4" s="265"/>
      <c r="DCY4" s="265"/>
      <c r="DCZ4" s="265"/>
      <c r="DDA4" s="265"/>
      <c r="DDB4" s="265"/>
      <c r="DDC4" s="265"/>
      <c r="DDD4" s="265"/>
      <c r="DDE4" s="265"/>
      <c r="DDF4" s="265"/>
      <c r="DDG4" s="265"/>
      <c r="DDH4" s="265"/>
      <c r="DDI4" s="265"/>
      <c r="DDJ4" s="265"/>
      <c r="DDK4" s="265"/>
      <c r="DDL4" s="265"/>
      <c r="DDM4" s="265"/>
      <c r="DDN4" s="265"/>
      <c r="DDO4" s="265"/>
      <c r="DDP4" s="265"/>
      <c r="DDQ4" s="265"/>
      <c r="DDR4" s="265"/>
      <c r="DDS4" s="265"/>
      <c r="DDT4" s="265"/>
      <c r="DDU4" s="265"/>
      <c r="DDV4" s="265"/>
      <c r="DDW4" s="265"/>
      <c r="DDX4" s="265"/>
      <c r="DDY4" s="265"/>
      <c r="DDZ4" s="265"/>
      <c r="DEA4" s="265"/>
      <c r="DEB4" s="265"/>
      <c r="DEC4" s="265"/>
      <c r="DED4" s="265"/>
      <c r="DEE4" s="265"/>
      <c r="DEF4" s="265"/>
      <c r="DEG4" s="265"/>
      <c r="DEH4" s="265"/>
      <c r="DEI4" s="265"/>
      <c r="DEJ4" s="265"/>
      <c r="DEK4" s="265"/>
      <c r="DEL4" s="265"/>
      <c r="DEM4" s="265"/>
      <c r="DEN4" s="265"/>
      <c r="DEO4" s="265"/>
      <c r="DEP4" s="265"/>
      <c r="DEQ4" s="265"/>
      <c r="DER4" s="265"/>
      <c r="DES4" s="265"/>
      <c r="DET4" s="265"/>
      <c r="DEU4" s="265"/>
      <c r="DEV4" s="265"/>
      <c r="DEW4" s="265"/>
      <c r="DEX4" s="265"/>
      <c r="DEY4" s="265"/>
      <c r="DEZ4" s="265"/>
      <c r="DFA4" s="265"/>
      <c r="DFB4" s="265"/>
      <c r="DFC4" s="265"/>
      <c r="DFD4" s="265"/>
      <c r="DFE4" s="265"/>
      <c r="DFF4" s="265"/>
      <c r="DFG4" s="265"/>
      <c r="DFH4" s="265"/>
      <c r="DFI4" s="265"/>
      <c r="DFJ4" s="265"/>
      <c r="DFK4" s="265"/>
      <c r="DFL4" s="265"/>
      <c r="DFM4" s="265"/>
      <c r="DFN4" s="265"/>
      <c r="DFO4" s="265"/>
      <c r="DFP4" s="265"/>
      <c r="DFQ4" s="265"/>
      <c r="DFR4" s="265"/>
      <c r="DFS4" s="265"/>
      <c r="DFT4" s="265"/>
      <c r="DFU4" s="265"/>
      <c r="DFV4" s="265"/>
      <c r="DFW4" s="265"/>
      <c r="DFX4" s="265"/>
      <c r="DFY4" s="265"/>
      <c r="DFZ4" s="265"/>
      <c r="DGA4" s="265"/>
      <c r="DGB4" s="265"/>
      <c r="DGC4" s="265"/>
      <c r="DGD4" s="265"/>
      <c r="DGE4" s="265"/>
      <c r="DGF4" s="265"/>
      <c r="DGG4" s="265"/>
      <c r="DGH4" s="265"/>
      <c r="DGI4" s="265"/>
      <c r="DGJ4" s="265"/>
      <c r="DGK4" s="265"/>
      <c r="DGL4" s="265"/>
      <c r="DGM4" s="265"/>
      <c r="DGN4" s="265"/>
      <c r="DGO4" s="265"/>
      <c r="DGP4" s="265"/>
      <c r="DGQ4" s="265"/>
      <c r="DGR4" s="265"/>
      <c r="DGS4" s="265"/>
      <c r="DGT4" s="265"/>
      <c r="DGU4" s="265"/>
      <c r="DGV4" s="265"/>
      <c r="DGW4" s="265"/>
      <c r="DGX4" s="265"/>
      <c r="DGY4" s="265"/>
      <c r="DGZ4" s="265"/>
      <c r="DHA4" s="265"/>
      <c r="DHB4" s="265"/>
      <c r="DHC4" s="265"/>
      <c r="DHD4" s="265"/>
      <c r="DHE4" s="265"/>
      <c r="DHF4" s="265"/>
      <c r="DHG4" s="265"/>
      <c r="DHH4" s="265"/>
      <c r="DHI4" s="265"/>
      <c r="DHJ4" s="265"/>
      <c r="DHK4" s="265"/>
      <c r="DHL4" s="265"/>
      <c r="DHM4" s="265"/>
      <c r="DHN4" s="265"/>
      <c r="DHO4" s="265"/>
      <c r="DHP4" s="265"/>
      <c r="DHQ4" s="265"/>
      <c r="DHR4" s="265"/>
      <c r="DHS4" s="265"/>
      <c r="DHT4" s="265"/>
      <c r="DHU4" s="265"/>
      <c r="DHV4" s="265"/>
      <c r="DHW4" s="265"/>
      <c r="DHX4" s="265"/>
      <c r="DHY4" s="265"/>
      <c r="DHZ4" s="265"/>
      <c r="DIA4" s="265"/>
      <c r="DIB4" s="265"/>
      <c r="DIC4" s="265"/>
      <c r="DID4" s="265"/>
      <c r="DIE4" s="265"/>
      <c r="DIF4" s="265"/>
      <c r="DIG4" s="265"/>
      <c r="DIH4" s="265"/>
      <c r="DII4" s="265"/>
      <c r="DIJ4" s="265"/>
      <c r="DIK4" s="265"/>
      <c r="DIL4" s="265"/>
      <c r="DIM4" s="265"/>
      <c r="DIN4" s="265"/>
      <c r="DIO4" s="265"/>
      <c r="DIP4" s="265"/>
      <c r="DIQ4" s="265"/>
      <c r="DIR4" s="265"/>
      <c r="DIS4" s="265"/>
      <c r="DIT4" s="265"/>
      <c r="DIU4" s="265"/>
      <c r="DIV4" s="265"/>
      <c r="DIW4" s="265"/>
      <c r="DIX4" s="265"/>
      <c r="DIY4" s="265"/>
      <c r="DIZ4" s="265"/>
      <c r="DJA4" s="265"/>
      <c r="DJB4" s="265"/>
      <c r="DJC4" s="265"/>
      <c r="DJD4" s="265"/>
      <c r="DJE4" s="265"/>
      <c r="DJF4" s="265"/>
      <c r="DJG4" s="265"/>
      <c r="DJH4" s="265"/>
      <c r="DJI4" s="265"/>
      <c r="DJJ4" s="265"/>
      <c r="DJK4" s="265"/>
      <c r="DJL4" s="265"/>
      <c r="DJM4" s="265"/>
      <c r="DJN4" s="265"/>
      <c r="DJO4" s="265"/>
      <c r="DJP4" s="265"/>
      <c r="DJQ4" s="265"/>
      <c r="DJR4" s="265"/>
      <c r="DJS4" s="265"/>
      <c r="DJT4" s="265"/>
      <c r="DJU4" s="265"/>
      <c r="DJV4" s="265"/>
      <c r="DJW4" s="265"/>
      <c r="DJX4" s="265"/>
      <c r="DJY4" s="265"/>
      <c r="DJZ4" s="265"/>
      <c r="DKA4" s="265"/>
      <c r="DKB4" s="265"/>
      <c r="DKC4" s="265"/>
      <c r="DKD4" s="265"/>
      <c r="DKE4" s="265"/>
      <c r="DKF4" s="265"/>
      <c r="DKG4" s="265"/>
      <c r="DKH4" s="265"/>
      <c r="DKI4" s="265"/>
      <c r="DKJ4" s="265"/>
      <c r="DKK4" s="265"/>
      <c r="DKL4" s="265"/>
      <c r="DKM4" s="265"/>
      <c r="DKN4" s="265"/>
      <c r="DKO4" s="265"/>
      <c r="DKP4" s="265"/>
      <c r="DKQ4" s="265"/>
      <c r="DKR4" s="265"/>
      <c r="DKS4" s="265"/>
      <c r="DKT4" s="265"/>
      <c r="DKU4" s="265"/>
      <c r="DKV4" s="265"/>
      <c r="DKW4" s="265"/>
      <c r="DKX4" s="265"/>
      <c r="DKY4" s="265"/>
      <c r="DKZ4" s="265"/>
      <c r="DLA4" s="265"/>
      <c r="DLB4" s="265"/>
      <c r="DLC4" s="265"/>
      <c r="DLD4" s="265"/>
      <c r="DLE4" s="265"/>
      <c r="DLF4" s="265"/>
      <c r="DLG4" s="265"/>
      <c r="DLH4" s="265"/>
      <c r="DLI4" s="265"/>
      <c r="DLJ4" s="265"/>
      <c r="DLK4" s="265"/>
      <c r="DLL4" s="265"/>
      <c r="DLM4" s="265"/>
      <c r="DLN4" s="265"/>
      <c r="DLO4" s="265"/>
      <c r="DLP4" s="265"/>
      <c r="DLQ4" s="265"/>
      <c r="DLR4" s="265"/>
      <c r="DLS4" s="265"/>
      <c r="DLT4" s="265"/>
      <c r="DLU4" s="265"/>
      <c r="DLV4" s="265"/>
      <c r="DLW4" s="265"/>
      <c r="DLX4" s="265"/>
      <c r="DLY4" s="265"/>
      <c r="DLZ4" s="265"/>
      <c r="DMA4" s="265"/>
      <c r="DMB4" s="265"/>
      <c r="DMC4" s="265"/>
      <c r="DMD4" s="265"/>
      <c r="DME4" s="265"/>
      <c r="DMF4" s="265"/>
      <c r="DMG4" s="265"/>
      <c r="DMH4" s="265"/>
      <c r="DMI4" s="265"/>
      <c r="DMJ4" s="265"/>
      <c r="DMK4" s="265"/>
      <c r="DML4" s="265"/>
      <c r="DMM4" s="265"/>
      <c r="DMN4" s="265"/>
      <c r="DMO4" s="265"/>
      <c r="DMP4" s="265"/>
      <c r="DMQ4" s="265"/>
      <c r="DMR4" s="265"/>
      <c r="DMS4" s="265"/>
      <c r="DMT4" s="265"/>
      <c r="DMU4" s="265"/>
      <c r="DMV4" s="265"/>
      <c r="DMW4" s="265"/>
      <c r="DMX4" s="265"/>
      <c r="DMY4" s="265"/>
      <c r="DMZ4" s="265"/>
      <c r="DNA4" s="265"/>
      <c r="DNB4" s="265"/>
      <c r="DNC4" s="265"/>
      <c r="DND4" s="265"/>
      <c r="DNE4" s="265"/>
      <c r="DNF4" s="265"/>
      <c r="DNG4" s="265"/>
      <c r="DNH4" s="265"/>
      <c r="DNI4" s="265"/>
      <c r="DNJ4" s="265"/>
      <c r="DNK4" s="265"/>
      <c r="DNL4" s="265"/>
      <c r="DNM4" s="265"/>
      <c r="DNN4" s="265"/>
      <c r="DNO4" s="265"/>
      <c r="DNP4" s="265"/>
      <c r="DNQ4" s="265"/>
      <c r="DNR4" s="265"/>
      <c r="DNS4" s="265"/>
      <c r="DNT4" s="265"/>
      <c r="DNU4" s="265"/>
      <c r="DNV4" s="265"/>
      <c r="DNW4" s="265"/>
      <c r="DNX4" s="265"/>
      <c r="DNY4" s="265"/>
      <c r="DNZ4" s="265"/>
      <c r="DOA4" s="265"/>
      <c r="DOB4" s="265"/>
      <c r="DOC4" s="265"/>
      <c r="DOD4" s="265"/>
      <c r="DOE4" s="265"/>
      <c r="DOF4" s="265"/>
      <c r="DOG4" s="265"/>
      <c r="DOH4" s="265"/>
      <c r="DOI4" s="265"/>
      <c r="DOJ4" s="265"/>
      <c r="DOK4" s="265"/>
      <c r="DOL4" s="265"/>
      <c r="DOM4" s="265"/>
      <c r="DON4" s="265"/>
      <c r="DOO4" s="265"/>
      <c r="DOP4" s="265"/>
      <c r="DOQ4" s="265"/>
      <c r="DOR4" s="265"/>
      <c r="DOS4" s="265"/>
      <c r="DOT4" s="265"/>
      <c r="DOU4" s="265"/>
      <c r="DOV4" s="265"/>
      <c r="DOW4" s="265"/>
      <c r="DOX4" s="265"/>
      <c r="DOY4" s="265"/>
      <c r="DOZ4" s="265"/>
      <c r="DPA4" s="265"/>
      <c r="DPB4" s="265"/>
      <c r="DPC4" s="265"/>
      <c r="DPD4" s="265"/>
      <c r="DPE4" s="265"/>
      <c r="DPF4" s="265"/>
      <c r="DPG4" s="265"/>
      <c r="DPH4" s="265"/>
      <c r="DPI4" s="265"/>
      <c r="DPJ4" s="265"/>
      <c r="DPK4" s="265"/>
      <c r="DPL4" s="265"/>
      <c r="DPM4" s="265"/>
      <c r="DPN4" s="265"/>
      <c r="DPO4" s="265"/>
      <c r="DPP4" s="265"/>
      <c r="DPQ4" s="265"/>
      <c r="DPR4" s="265"/>
      <c r="DPS4" s="265"/>
      <c r="DPT4" s="265"/>
      <c r="DPU4" s="265"/>
      <c r="DPV4" s="265"/>
      <c r="DPW4" s="265"/>
      <c r="DPX4" s="265"/>
      <c r="DPY4" s="265"/>
      <c r="DPZ4" s="265"/>
      <c r="DQA4" s="265"/>
      <c r="DQB4" s="265"/>
      <c r="DQC4" s="265"/>
      <c r="DQD4" s="265"/>
      <c r="DQE4" s="265"/>
      <c r="DQF4" s="265"/>
      <c r="DQG4" s="265"/>
      <c r="DQH4" s="265"/>
      <c r="DQI4" s="265"/>
      <c r="DQJ4" s="265"/>
      <c r="DQK4" s="265"/>
      <c r="DQL4" s="265"/>
      <c r="DQM4" s="265"/>
      <c r="DQN4" s="265"/>
      <c r="DQO4" s="265"/>
      <c r="DQP4" s="265"/>
      <c r="DQQ4" s="265"/>
      <c r="DQR4" s="265"/>
      <c r="DQS4" s="265"/>
      <c r="DQT4" s="265"/>
      <c r="DQU4" s="265"/>
      <c r="DQV4" s="265"/>
      <c r="DQW4" s="265"/>
      <c r="DQX4" s="265"/>
      <c r="DQY4" s="265"/>
      <c r="DQZ4" s="265"/>
      <c r="DRA4" s="265"/>
      <c r="DRB4" s="265"/>
      <c r="DRC4" s="265"/>
      <c r="DRD4" s="265"/>
      <c r="DRE4" s="265"/>
      <c r="DRF4" s="265"/>
      <c r="DRG4" s="265"/>
      <c r="DRH4" s="265"/>
      <c r="DRI4" s="265"/>
      <c r="DRJ4" s="265"/>
      <c r="DRK4" s="265"/>
      <c r="DRL4" s="265"/>
      <c r="DRM4" s="265"/>
      <c r="DRN4" s="265"/>
      <c r="DRO4" s="265"/>
      <c r="DRP4" s="265"/>
      <c r="DRQ4" s="265"/>
      <c r="DRR4" s="265"/>
      <c r="DRS4" s="265"/>
      <c r="DRT4" s="265"/>
      <c r="DRU4" s="265"/>
      <c r="DRV4" s="265"/>
      <c r="DRW4" s="265"/>
      <c r="DRX4" s="265"/>
      <c r="DRY4" s="265"/>
      <c r="DRZ4" s="265"/>
      <c r="DSA4" s="265"/>
      <c r="DSB4" s="265"/>
      <c r="DSC4" s="265"/>
      <c r="DSD4" s="265"/>
      <c r="DSE4" s="265"/>
      <c r="DSF4" s="265"/>
      <c r="DSG4" s="265"/>
      <c r="DSH4" s="265"/>
      <c r="DSI4" s="265"/>
      <c r="DSJ4" s="265"/>
      <c r="DSK4" s="265"/>
      <c r="DSL4" s="265"/>
      <c r="DSM4" s="265"/>
      <c r="DSN4" s="265"/>
      <c r="DSO4" s="265"/>
      <c r="DSP4" s="265"/>
      <c r="DSQ4" s="265"/>
      <c r="DSR4" s="265"/>
      <c r="DSS4" s="265"/>
      <c r="DST4" s="265"/>
      <c r="DSU4" s="265"/>
      <c r="DSV4" s="265"/>
      <c r="DSW4" s="265"/>
      <c r="DSX4" s="265"/>
      <c r="DSY4" s="265"/>
      <c r="DSZ4" s="265"/>
      <c r="DTA4" s="265"/>
      <c r="DTB4" s="265"/>
      <c r="DTC4" s="265"/>
      <c r="DTD4" s="265"/>
      <c r="DTE4" s="265"/>
      <c r="DTF4" s="265"/>
      <c r="DTG4" s="265"/>
      <c r="DTH4" s="265"/>
      <c r="DTI4" s="265"/>
      <c r="DTJ4" s="265"/>
      <c r="DTK4" s="265"/>
      <c r="DTL4" s="265"/>
      <c r="DTM4" s="265"/>
      <c r="DTN4" s="265"/>
      <c r="DTO4" s="265"/>
      <c r="DTP4" s="265"/>
      <c r="DTQ4" s="265"/>
      <c r="DTR4" s="265"/>
      <c r="DTS4" s="265"/>
      <c r="DTT4" s="265"/>
      <c r="DTU4" s="265"/>
      <c r="DTV4" s="265"/>
      <c r="DTW4" s="265"/>
      <c r="DTX4" s="265"/>
      <c r="DTY4" s="265"/>
      <c r="DTZ4" s="265"/>
      <c r="DUA4" s="265"/>
      <c r="DUB4" s="265"/>
      <c r="DUC4" s="265"/>
      <c r="DUD4" s="265"/>
      <c r="DUE4" s="265"/>
      <c r="DUF4" s="265"/>
      <c r="DUG4" s="265"/>
      <c r="DUH4" s="265"/>
      <c r="DUI4" s="265"/>
      <c r="DUJ4" s="265"/>
      <c r="DUK4" s="265"/>
      <c r="DUL4" s="265"/>
      <c r="DUM4" s="265"/>
      <c r="DUN4" s="265"/>
      <c r="DUO4" s="265"/>
      <c r="DUP4" s="265"/>
      <c r="DUQ4" s="265"/>
      <c r="DUR4" s="265"/>
      <c r="DUS4" s="265"/>
      <c r="DUT4" s="265"/>
      <c r="DUU4" s="265"/>
      <c r="DUV4" s="265"/>
      <c r="DUW4" s="265"/>
      <c r="DUX4" s="265"/>
      <c r="DUY4" s="265"/>
      <c r="DUZ4" s="265"/>
      <c r="DVA4" s="265"/>
      <c r="DVB4" s="265"/>
      <c r="DVC4" s="265"/>
      <c r="DVD4" s="265"/>
      <c r="DVE4" s="265"/>
      <c r="DVF4" s="265"/>
      <c r="DVG4" s="265"/>
      <c r="DVH4" s="265"/>
      <c r="DVI4" s="265"/>
      <c r="DVJ4" s="265"/>
      <c r="DVK4" s="265"/>
      <c r="DVL4" s="265"/>
      <c r="DVM4" s="265"/>
      <c r="DVN4" s="265"/>
      <c r="DVO4" s="265"/>
      <c r="DVP4" s="265"/>
      <c r="DVQ4" s="265"/>
      <c r="DVR4" s="265"/>
      <c r="DVS4" s="265"/>
      <c r="DVT4" s="265"/>
      <c r="DVU4" s="265"/>
      <c r="DVV4" s="265"/>
      <c r="DVW4" s="265"/>
      <c r="DVX4" s="265"/>
      <c r="DVY4" s="265"/>
      <c r="DVZ4" s="265"/>
      <c r="DWA4" s="265"/>
      <c r="DWB4" s="265"/>
      <c r="DWC4" s="265"/>
      <c r="DWD4" s="265"/>
      <c r="DWE4" s="265"/>
      <c r="DWF4" s="265"/>
      <c r="DWG4" s="265"/>
      <c r="DWH4" s="265"/>
      <c r="DWI4" s="265"/>
      <c r="DWJ4" s="265"/>
      <c r="DWK4" s="265"/>
      <c r="DWL4" s="265"/>
      <c r="DWM4" s="265"/>
      <c r="DWN4" s="265"/>
      <c r="DWO4" s="265"/>
      <c r="DWP4" s="265"/>
      <c r="DWQ4" s="265"/>
      <c r="DWR4" s="265"/>
      <c r="DWS4" s="265"/>
      <c r="DWT4" s="265"/>
      <c r="DWU4" s="265"/>
      <c r="DWV4" s="265"/>
      <c r="DWW4" s="265"/>
      <c r="DWX4" s="265"/>
      <c r="DWY4" s="265"/>
      <c r="DWZ4" s="265"/>
      <c r="DXA4" s="265"/>
      <c r="DXB4" s="265"/>
      <c r="DXC4" s="265"/>
      <c r="DXD4" s="265"/>
      <c r="DXE4" s="265"/>
      <c r="DXF4" s="265"/>
      <c r="DXG4" s="265"/>
      <c r="DXH4" s="265"/>
      <c r="DXI4" s="265"/>
      <c r="DXJ4" s="265"/>
      <c r="DXK4" s="265"/>
      <c r="DXL4" s="265"/>
      <c r="DXM4" s="265"/>
      <c r="DXN4" s="265"/>
      <c r="DXO4" s="265"/>
      <c r="DXP4" s="265"/>
      <c r="DXQ4" s="265"/>
      <c r="DXR4" s="265"/>
      <c r="DXS4" s="265"/>
      <c r="DXT4" s="265"/>
      <c r="DXU4" s="265"/>
      <c r="DXV4" s="265"/>
      <c r="DXW4" s="265"/>
      <c r="DXX4" s="265"/>
      <c r="DXY4" s="265"/>
      <c r="DXZ4" s="265"/>
      <c r="DYA4" s="265"/>
      <c r="DYB4" s="265"/>
      <c r="DYC4" s="265"/>
      <c r="DYD4" s="265"/>
      <c r="DYE4" s="265"/>
      <c r="DYF4" s="265"/>
      <c r="DYG4" s="265"/>
      <c r="DYH4" s="265"/>
      <c r="DYI4" s="265"/>
      <c r="DYJ4" s="265"/>
      <c r="DYK4" s="265"/>
      <c r="DYL4" s="265"/>
      <c r="DYM4" s="265"/>
      <c r="DYN4" s="265"/>
      <c r="DYO4" s="265"/>
      <c r="DYP4" s="265"/>
      <c r="DYQ4" s="265"/>
      <c r="DYR4" s="265"/>
      <c r="DYS4" s="265"/>
      <c r="DYT4" s="265"/>
      <c r="DYU4" s="265"/>
      <c r="DYV4" s="265"/>
      <c r="DYW4" s="265"/>
      <c r="DYX4" s="265"/>
      <c r="DYY4" s="265"/>
      <c r="DYZ4" s="265"/>
      <c r="DZA4" s="265"/>
      <c r="DZB4" s="265"/>
      <c r="DZC4" s="265"/>
      <c r="DZD4" s="265"/>
      <c r="DZE4" s="265"/>
      <c r="DZF4" s="265"/>
      <c r="DZG4" s="265"/>
      <c r="DZH4" s="265"/>
      <c r="DZI4" s="265"/>
      <c r="DZJ4" s="265"/>
      <c r="DZK4" s="265"/>
      <c r="DZL4" s="265"/>
      <c r="DZM4" s="265"/>
      <c r="DZN4" s="265"/>
      <c r="DZO4" s="265"/>
      <c r="DZP4" s="265"/>
      <c r="DZQ4" s="265"/>
      <c r="DZR4" s="265"/>
      <c r="DZS4" s="265"/>
      <c r="DZT4" s="265"/>
      <c r="DZU4" s="265"/>
      <c r="DZV4" s="265"/>
      <c r="DZW4" s="265"/>
      <c r="DZX4" s="265"/>
      <c r="DZY4" s="265"/>
      <c r="DZZ4" s="265"/>
      <c r="EAA4" s="265"/>
      <c r="EAB4" s="265"/>
      <c r="EAC4" s="265"/>
      <c r="EAD4" s="265"/>
      <c r="EAE4" s="265"/>
      <c r="EAF4" s="265"/>
      <c r="EAG4" s="265"/>
      <c r="EAH4" s="265"/>
      <c r="EAI4" s="265"/>
      <c r="EAJ4" s="265"/>
      <c r="EAK4" s="265"/>
      <c r="EAL4" s="265"/>
      <c r="EAM4" s="265"/>
      <c r="EAN4" s="265"/>
      <c r="EAO4" s="265"/>
      <c r="EAP4" s="265"/>
      <c r="EAQ4" s="265"/>
      <c r="EAR4" s="265"/>
      <c r="EAS4" s="265"/>
      <c r="EAT4" s="265"/>
      <c r="EAU4" s="265"/>
      <c r="EAV4" s="265"/>
      <c r="EAW4" s="265"/>
      <c r="EAX4" s="265"/>
      <c r="EAY4" s="265"/>
      <c r="EAZ4" s="265"/>
      <c r="EBA4" s="265"/>
      <c r="EBB4" s="265"/>
      <c r="EBC4" s="265"/>
      <c r="EBD4" s="265"/>
      <c r="EBE4" s="265"/>
      <c r="EBF4" s="265"/>
      <c r="EBG4" s="265"/>
      <c r="EBH4" s="265"/>
      <c r="EBI4" s="265"/>
      <c r="EBJ4" s="265"/>
      <c r="EBK4" s="265"/>
      <c r="EBL4" s="265"/>
      <c r="EBM4" s="265"/>
      <c r="EBN4" s="265"/>
      <c r="EBO4" s="265"/>
      <c r="EBP4" s="265"/>
      <c r="EBQ4" s="265"/>
      <c r="EBR4" s="265"/>
      <c r="EBS4" s="265"/>
      <c r="EBT4" s="265"/>
      <c r="EBU4" s="265"/>
      <c r="EBV4" s="265"/>
      <c r="EBW4" s="265"/>
      <c r="EBX4" s="265"/>
      <c r="EBY4" s="265"/>
      <c r="EBZ4" s="265"/>
      <c r="ECA4" s="265"/>
      <c r="ECB4" s="265"/>
      <c r="ECC4" s="265"/>
      <c r="ECD4" s="265"/>
      <c r="ECE4" s="265"/>
      <c r="ECF4" s="265"/>
      <c r="ECG4" s="265"/>
      <c r="ECH4" s="265"/>
      <c r="ECI4" s="265"/>
      <c r="ECJ4" s="265"/>
      <c r="ECK4" s="265"/>
      <c r="ECL4" s="265"/>
      <c r="ECM4" s="265"/>
      <c r="ECN4" s="265"/>
      <c r="ECO4" s="265"/>
      <c r="ECP4" s="265"/>
      <c r="ECQ4" s="265"/>
      <c r="ECR4" s="265"/>
      <c r="ECS4" s="265"/>
      <c r="ECT4" s="265"/>
      <c r="ECU4" s="265"/>
      <c r="ECV4" s="265"/>
      <c r="ECW4" s="265"/>
      <c r="ECX4" s="265"/>
      <c r="ECY4" s="265"/>
      <c r="ECZ4" s="265"/>
      <c r="EDA4" s="265"/>
      <c r="EDB4" s="265"/>
      <c r="EDC4" s="265"/>
      <c r="EDD4" s="265"/>
      <c r="EDE4" s="265"/>
      <c r="EDF4" s="265"/>
      <c r="EDG4" s="265"/>
      <c r="EDH4" s="265"/>
      <c r="EDI4" s="265"/>
      <c r="EDJ4" s="265"/>
      <c r="EDK4" s="265"/>
      <c r="EDL4" s="265"/>
      <c r="EDM4" s="265"/>
      <c r="EDN4" s="265"/>
      <c r="EDO4" s="265"/>
      <c r="EDP4" s="265"/>
      <c r="EDQ4" s="265"/>
      <c r="EDR4" s="265"/>
      <c r="EDS4" s="265"/>
      <c r="EDT4" s="265"/>
      <c r="EDU4" s="265"/>
      <c r="EDV4" s="265"/>
      <c r="EDW4" s="265"/>
      <c r="EDX4" s="265"/>
      <c r="EDY4" s="265"/>
      <c r="EDZ4" s="265"/>
      <c r="EEA4" s="265"/>
      <c r="EEB4" s="265"/>
      <c r="EEC4" s="265"/>
      <c r="EED4" s="265"/>
      <c r="EEE4" s="265"/>
      <c r="EEF4" s="265"/>
      <c r="EEG4" s="265"/>
      <c r="EEH4" s="265"/>
      <c r="EEI4" s="265"/>
      <c r="EEJ4" s="265"/>
      <c r="EEK4" s="265"/>
      <c r="EEL4" s="265"/>
      <c r="EEM4" s="265"/>
      <c r="EEN4" s="265"/>
      <c r="EEO4" s="265"/>
      <c r="EEP4" s="265"/>
      <c r="EEQ4" s="265"/>
      <c r="EER4" s="265"/>
      <c r="EES4" s="265"/>
      <c r="EET4" s="265"/>
      <c r="EEU4" s="265"/>
      <c r="EEV4" s="265"/>
      <c r="EEW4" s="265"/>
      <c r="EEX4" s="265"/>
      <c r="EEY4" s="265"/>
      <c r="EEZ4" s="265"/>
      <c r="EFA4" s="265"/>
      <c r="EFB4" s="265"/>
      <c r="EFC4" s="265"/>
      <c r="EFD4" s="265"/>
      <c r="EFE4" s="265"/>
      <c r="EFF4" s="265"/>
      <c r="EFG4" s="265"/>
      <c r="EFH4" s="265"/>
      <c r="EFI4" s="265"/>
      <c r="EFJ4" s="265"/>
      <c r="EFK4" s="265"/>
      <c r="EFL4" s="265"/>
      <c r="EFM4" s="265"/>
      <c r="EFN4" s="265"/>
      <c r="EFO4" s="265"/>
      <c r="EFP4" s="265"/>
      <c r="EFQ4" s="265"/>
      <c r="EFR4" s="265"/>
      <c r="EFS4" s="265"/>
      <c r="EFT4" s="265"/>
      <c r="EFU4" s="265"/>
      <c r="EFV4" s="265"/>
      <c r="EFW4" s="265"/>
      <c r="EFX4" s="265"/>
      <c r="EFY4" s="265"/>
      <c r="EFZ4" s="265"/>
      <c r="EGA4" s="265"/>
      <c r="EGB4" s="265"/>
      <c r="EGC4" s="265"/>
      <c r="EGD4" s="265"/>
      <c r="EGE4" s="265"/>
      <c r="EGF4" s="265"/>
      <c r="EGG4" s="265"/>
      <c r="EGH4" s="265"/>
      <c r="EGI4" s="265"/>
      <c r="EGJ4" s="265"/>
      <c r="EGK4" s="265"/>
      <c r="EGL4" s="265"/>
      <c r="EGM4" s="265"/>
      <c r="EGN4" s="265"/>
      <c r="EGO4" s="265"/>
      <c r="EGP4" s="265"/>
      <c r="EGQ4" s="265"/>
      <c r="EGR4" s="265"/>
      <c r="EGS4" s="265"/>
      <c r="EGT4" s="265"/>
      <c r="EGU4" s="265"/>
      <c r="EGV4" s="265"/>
      <c r="EGW4" s="265"/>
      <c r="EGX4" s="265"/>
      <c r="EGY4" s="265"/>
      <c r="EGZ4" s="265"/>
      <c r="EHA4" s="265"/>
      <c r="EHB4" s="265"/>
      <c r="EHC4" s="265"/>
      <c r="EHD4" s="265"/>
      <c r="EHE4" s="265"/>
      <c r="EHF4" s="265"/>
      <c r="EHG4" s="265"/>
      <c r="EHH4" s="265"/>
      <c r="EHI4" s="265"/>
      <c r="EHJ4" s="265"/>
      <c r="EHK4" s="265"/>
      <c r="EHL4" s="265"/>
      <c r="EHM4" s="265"/>
      <c r="EHN4" s="265"/>
      <c r="EHO4" s="265"/>
      <c r="EHP4" s="265"/>
      <c r="EHQ4" s="265"/>
      <c r="EHR4" s="265"/>
      <c r="EHS4" s="265"/>
      <c r="EHT4" s="265"/>
      <c r="EHU4" s="265"/>
      <c r="EHV4" s="265"/>
      <c r="EHW4" s="265"/>
      <c r="EHX4" s="265"/>
      <c r="EHY4" s="265"/>
      <c r="EHZ4" s="265"/>
      <c r="EIA4" s="265"/>
      <c r="EIB4" s="265"/>
      <c r="EIC4" s="265"/>
      <c r="EID4" s="265"/>
      <c r="EIE4" s="265"/>
      <c r="EIF4" s="265"/>
      <c r="EIG4" s="265"/>
      <c r="EIH4" s="265"/>
      <c r="EII4" s="265"/>
      <c r="EIJ4" s="265"/>
      <c r="EIK4" s="265"/>
      <c r="EIL4" s="265"/>
      <c r="EIM4" s="265"/>
      <c r="EIN4" s="265"/>
      <c r="EIO4" s="265"/>
      <c r="EIP4" s="265"/>
      <c r="EIQ4" s="265"/>
      <c r="EIR4" s="265"/>
      <c r="EIS4" s="265"/>
      <c r="EIT4" s="265"/>
      <c r="EIU4" s="265"/>
      <c r="EIV4" s="265"/>
      <c r="EIW4" s="265"/>
      <c r="EIX4" s="265"/>
      <c r="EIY4" s="265"/>
      <c r="EIZ4" s="265"/>
      <c r="EJA4" s="265"/>
      <c r="EJB4" s="265"/>
      <c r="EJC4" s="265"/>
      <c r="EJD4" s="265"/>
      <c r="EJE4" s="265"/>
      <c r="EJF4" s="265"/>
      <c r="EJG4" s="265"/>
      <c r="EJH4" s="265"/>
      <c r="EJI4" s="265"/>
      <c r="EJJ4" s="265"/>
      <c r="EJK4" s="265"/>
      <c r="EJL4" s="265"/>
      <c r="EJM4" s="265"/>
      <c r="EJN4" s="265"/>
      <c r="EJO4" s="265"/>
      <c r="EJP4" s="265"/>
      <c r="EJQ4" s="265"/>
      <c r="EJR4" s="265"/>
      <c r="EJS4" s="265"/>
      <c r="EJT4" s="265"/>
      <c r="EJU4" s="265"/>
      <c r="EJV4" s="265"/>
      <c r="EJW4" s="265"/>
      <c r="EJX4" s="265"/>
      <c r="EJY4" s="265"/>
      <c r="EJZ4" s="265"/>
      <c r="EKA4" s="265"/>
      <c r="EKB4" s="265"/>
      <c r="EKC4" s="265"/>
      <c r="EKD4" s="265"/>
      <c r="EKE4" s="265"/>
      <c r="EKF4" s="265"/>
      <c r="EKG4" s="265"/>
      <c r="EKH4" s="265"/>
      <c r="EKI4" s="265"/>
      <c r="EKJ4" s="265"/>
      <c r="EKK4" s="265"/>
      <c r="EKL4" s="265"/>
      <c r="EKM4" s="265"/>
      <c r="EKN4" s="265"/>
      <c r="EKO4" s="265"/>
      <c r="EKP4" s="265"/>
      <c r="EKQ4" s="265"/>
      <c r="EKR4" s="265"/>
      <c r="EKS4" s="265"/>
      <c r="EKT4" s="265"/>
      <c r="EKU4" s="265"/>
      <c r="EKV4" s="265"/>
      <c r="EKW4" s="265"/>
      <c r="EKX4" s="265"/>
      <c r="EKY4" s="265"/>
      <c r="EKZ4" s="265"/>
      <c r="ELA4" s="265"/>
      <c r="ELB4" s="265"/>
      <c r="ELC4" s="265"/>
      <c r="ELD4" s="265"/>
      <c r="ELE4" s="265"/>
      <c r="ELF4" s="265"/>
      <c r="ELG4" s="265"/>
      <c r="ELH4" s="265"/>
      <c r="ELI4" s="265"/>
      <c r="ELJ4" s="265"/>
      <c r="ELK4" s="265"/>
      <c r="ELL4" s="265"/>
      <c r="ELM4" s="265"/>
      <c r="ELN4" s="265"/>
      <c r="ELO4" s="265"/>
      <c r="ELP4" s="265"/>
      <c r="ELQ4" s="265"/>
      <c r="ELR4" s="265"/>
      <c r="ELS4" s="265"/>
      <c r="ELT4" s="265"/>
      <c r="ELU4" s="265"/>
      <c r="ELV4" s="265"/>
      <c r="ELW4" s="265"/>
      <c r="ELX4" s="265"/>
      <c r="ELY4" s="265"/>
      <c r="ELZ4" s="265"/>
      <c r="EMA4" s="265"/>
      <c r="EMB4" s="265"/>
      <c r="EMC4" s="265"/>
      <c r="EMD4" s="265"/>
      <c r="EME4" s="265"/>
      <c r="EMF4" s="265"/>
      <c r="EMG4" s="265"/>
      <c r="EMH4" s="265"/>
      <c r="EMI4" s="265"/>
      <c r="EMJ4" s="265"/>
      <c r="EMK4" s="265"/>
      <c r="EML4" s="265"/>
      <c r="EMM4" s="265"/>
      <c r="EMN4" s="265"/>
      <c r="EMO4" s="265"/>
      <c r="EMP4" s="265"/>
      <c r="EMQ4" s="265"/>
      <c r="EMR4" s="265"/>
      <c r="EMS4" s="265"/>
      <c r="EMT4" s="265"/>
      <c r="EMU4" s="265"/>
      <c r="EMV4" s="265"/>
      <c r="EMW4" s="265"/>
      <c r="EMX4" s="265"/>
      <c r="EMY4" s="265"/>
      <c r="EMZ4" s="265"/>
      <c r="ENA4" s="265"/>
      <c r="ENB4" s="265"/>
      <c r="ENC4" s="265"/>
      <c r="END4" s="265"/>
      <c r="ENE4" s="265"/>
      <c r="ENF4" s="265"/>
      <c r="ENG4" s="265"/>
      <c r="ENH4" s="265"/>
      <c r="ENI4" s="265"/>
      <c r="ENJ4" s="265"/>
      <c r="ENK4" s="265"/>
      <c r="ENL4" s="265"/>
      <c r="ENM4" s="265"/>
      <c r="ENN4" s="265"/>
      <c r="ENO4" s="265"/>
      <c r="ENP4" s="265"/>
      <c r="ENQ4" s="265"/>
      <c r="ENR4" s="265"/>
      <c r="ENS4" s="265"/>
      <c r="ENT4" s="265"/>
      <c r="ENU4" s="265"/>
      <c r="ENV4" s="265"/>
      <c r="ENW4" s="265"/>
      <c r="ENX4" s="265"/>
      <c r="ENY4" s="265"/>
      <c r="ENZ4" s="265"/>
      <c r="EOA4" s="265"/>
      <c r="EOB4" s="265"/>
      <c r="EOC4" s="265"/>
      <c r="EOD4" s="265"/>
      <c r="EOE4" s="265"/>
      <c r="EOF4" s="265"/>
      <c r="EOG4" s="265"/>
      <c r="EOH4" s="265"/>
      <c r="EOI4" s="265"/>
      <c r="EOJ4" s="265"/>
      <c r="EOK4" s="265"/>
      <c r="EOL4" s="265"/>
      <c r="EOM4" s="265"/>
      <c r="EON4" s="265"/>
      <c r="EOO4" s="265"/>
      <c r="EOP4" s="265"/>
      <c r="EOQ4" s="265"/>
      <c r="EOR4" s="265"/>
      <c r="EOS4" s="265"/>
      <c r="EOT4" s="265"/>
      <c r="EOU4" s="265"/>
      <c r="EOV4" s="265"/>
      <c r="EOW4" s="265"/>
      <c r="EOX4" s="265"/>
      <c r="EOY4" s="265"/>
      <c r="EOZ4" s="265"/>
      <c r="EPA4" s="265"/>
      <c r="EPB4" s="265"/>
      <c r="EPC4" s="265"/>
      <c r="EPD4" s="265"/>
      <c r="EPE4" s="265"/>
      <c r="EPF4" s="265"/>
      <c r="EPG4" s="265"/>
      <c r="EPH4" s="265"/>
      <c r="EPI4" s="265"/>
      <c r="EPJ4" s="265"/>
      <c r="EPK4" s="265"/>
      <c r="EPL4" s="265"/>
      <c r="EPM4" s="265"/>
      <c r="EPN4" s="265"/>
      <c r="EPO4" s="265"/>
      <c r="EPP4" s="265"/>
      <c r="EPQ4" s="265"/>
      <c r="EPR4" s="265"/>
      <c r="EPS4" s="265"/>
      <c r="EPT4" s="265"/>
      <c r="EPU4" s="265"/>
      <c r="EPV4" s="265"/>
      <c r="EPW4" s="265"/>
      <c r="EPX4" s="265"/>
      <c r="EPY4" s="265"/>
      <c r="EPZ4" s="265"/>
      <c r="EQA4" s="265"/>
      <c r="EQB4" s="265"/>
      <c r="EQC4" s="265"/>
      <c r="EQD4" s="265"/>
      <c r="EQE4" s="265"/>
      <c r="EQF4" s="265"/>
      <c r="EQG4" s="265"/>
      <c r="EQH4" s="265"/>
      <c r="EQI4" s="265"/>
      <c r="EQJ4" s="265"/>
      <c r="EQK4" s="265"/>
      <c r="EQL4" s="265"/>
      <c r="EQM4" s="265"/>
      <c r="EQN4" s="265"/>
      <c r="EQO4" s="265"/>
      <c r="EQP4" s="265"/>
      <c r="EQQ4" s="265"/>
      <c r="EQR4" s="265"/>
      <c r="EQS4" s="265"/>
      <c r="EQT4" s="265"/>
      <c r="EQU4" s="265"/>
      <c r="EQV4" s="265"/>
      <c r="EQW4" s="265"/>
      <c r="EQX4" s="265"/>
      <c r="EQY4" s="265"/>
      <c r="EQZ4" s="265"/>
      <c r="ERA4" s="265"/>
      <c r="ERB4" s="265"/>
      <c r="ERC4" s="265"/>
      <c r="ERD4" s="265"/>
      <c r="ERE4" s="265"/>
      <c r="ERF4" s="265"/>
      <c r="ERG4" s="265"/>
      <c r="ERH4" s="265"/>
      <c r="ERI4" s="265"/>
      <c r="ERJ4" s="265"/>
      <c r="ERK4" s="265"/>
      <c r="ERL4" s="265"/>
      <c r="ERM4" s="265"/>
      <c r="ERN4" s="265"/>
      <c r="ERO4" s="265"/>
      <c r="ERP4" s="265"/>
      <c r="ERQ4" s="265"/>
      <c r="ERR4" s="265"/>
      <c r="ERS4" s="265"/>
      <c r="ERT4" s="265"/>
      <c r="ERU4" s="265"/>
      <c r="ERV4" s="265"/>
      <c r="ERW4" s="265"/>
      <c r="ERX4" s="265"/>
      <c r="ERY4" s="265"/>
      <c r="ERZ4" s="265"/>
      <c r="ESA4" s="265"/>
      <c r="ESB4" s="265"/>
      <c r="ESC4" s="265"/>
      <c r="ESD4" s="265"/>
      <c r="ESE4" s="265"/>
      <c r="ESF4" s="265"/>
      <c r="ESG4" s="265"/>
      <c r="ESH4" s="265"/>
      <c r="ESI4" s="265"/>
      <c r="ESJ4" s="265"/>
      <c r="ESK4" s="265"/>
      <c r="ESL4" s="265"/>
      <c r="ESM4" s="265"/>
      <c r="ESN4" s="265"/>
      <c r="ESO4" s="265"/>
      <c r="ESP4" s="265"/>
      <c r="ESQ4" s="265"/>
      <c r="ESR4" s="265"/>
      <c r="ESS4" s="265"/>
      <c r="EST4" s="265"/>
      <c r="ESU4" s="265"/>
      <c r="ESV4" s="265"/>
      <c r="ESW4" s="265"/>
      <c r="ESX4" s="265"/>
      <c r="ESY4" s="265"/>
      <c r="ESZ4" s="265"/>
      <c r="ETA4" s="265"/>
      <c r="ETB4" s="265"/>
      <c r="ETC4" s="265"/>
      <c r="ETD4" s="265"/>
      <c r="ETE4" s="265"/>
      <c r="ETF4" s="265"/>
      <c r="ETG4" s="265"/>
      <c r="ETH4" s="265"/>
      <c r="ETI4" s="265"/>
      <c r="ETJ4" s="265"/>
      <c r="ETK4" s="265"/>
      <c r="ETL4" s="265"/>
      <c r="ETM4" s="265"/>
      <c r="ETN4" s="265"/>
      <c r="ETO4" s="265"/>
      <c r="ETP4" s="265"/>
      <c r="ETQ4" s="265"/>
      <c r="ETR4" s="265"/>
      <c r="ETS4" s="265"/>
      <c r="ETT4" s="265"/>
      <c r="ETU4" s="265"/>
      <c r="ETV4" s="265"/>
      <c r="ETW4" s="265"/>
      <c r="ETX4" s="265"/>
      <c r="ETY4" s="265"/>
      <c r="ETZ4" s="265"/>
      <c r="EUA4" s="265"/>
      <c r="EUB4" s="265"/>
      <c r="EUC4" s="265"/>
      <c r="EUD4" s="265"/>
      <c r="EUE4" s="265"/>
      <c r="EUF4" s="265"/>
      <c r="EUG4" s="265"/>
      <c r="EUH4" s="265"/>
      <c r="EUI4" s="265"/>
      <c r="EUJ4" s="265"/>
      <c r="EUK4" s="265"/>
      <c r="EUL4" s="265"/>
      <c r="EUM4" s="265"/>
      <c r="EUN4" s="265"/>
      <c r="EUO4" s="265"/>
      <c r="EUP4" s="265"/>
      <c r="EUQ4" s="265"/>
      <c r="EUR4" s="265"/>
      <c r="EUS4" s="265"/>
      <c r="EUT4" s="265"/>
      <c r="EUU4" s="265"/>
      <c r="EUV4" s="265"/>
      <c r="EUW4" s="265"/>
      <c r="EUX4" s="265"/>
      <c r="EUY4" s="265"/>
      <c r="EUZ4" s="265"/>
      <c r="EVA4" s="265"/>
      <c r="EVB4" s="265"/>
      <c r="EVC4" s="265"/>
      <c r="EVD4" s="265"/>
      <c r="EVE4" s="265"/>
      <c r="EVF4" s="265"/>
      <c r="EVG4" s="265"/>
      <c r="EVH4" s="265"/>
      <c r="EVI4" s="265"/>
      <c r="EVJ4" s="265"/>
      <c r="EVK4" s="265"/>
      <c r="EVL4" s="265"/>
      <c r="EVM4" s="265"/>
      <c r="EVN4" s="265"/>
      <c r="EVO4" s="265"/>
      <c r="EVP4" s="265"/>
      <c r="EVQ4" s="265"/>
      <c r="EVR4" s="265"/>
      <c r="EVS4" s="265"/>
      <c r="EVT4" s="265"/>
      <c r="EVU4" s="265"/>
      <c r="EVV4" s="265"/>
      <c r="EVW4" s="265"/>
      <c r="EVX4" s="265"/>
      <c r="EVY4" s="265"/>
      <c r="EVZ4" s="265"/>
      <c r="EWA4" s="265"/>
      <c r="EWB4" s="265"/>
      <c r="EWC4" s="265"/>
      <c r="EWD4" s="265"/>
      <c r="EWE4" s="265"/>
      <c r="EWF4" s="265"/>
      <c r="EWG4" s="265"/>
      <c r="EWH4" s="265"/>
      <c r="EWI4" s="265"/>
      <c r="EWJ4" s="265"/>
      <c r="EWK4" s="265"/>
      <c r="EWL4" s="265"/>
      <c r="EWM4" s="265"/>
      <c r="EWN4" s="265"/>
      <c r="EWO4" s="265"/>
      <c r="EWP4" s="265"/>
      <c r="EWQ4" s="265"/>
      <c r="EWR4" s="265"/>
      <c r="EWS4" s="265"/>
      <c r="EWT4" s="265"/>
      <c r="EWU4" s="265"/>
      <c r="EWV4" s="265"/>
      <c r="EWW4" s="265"/>
      <c r="EWX4" s="265"/>
      <c r="EWY4" s="265"/>
      <c r="EWZ4" s="265"/>
      <c r="EXA4" s="265"/>
      <c r="EXB4" s="265"/>
      <c r="EXC4" s="265"/>
      <c r="EXD4" s="265"/>
      <c r="EXE4" s="265"/>
      <c r="EXF4" s="265"/>
      <c r="EXG4" s="265"/>
      <c r="EXH4" s="265"/>
      <c r="EXI4" s="265"/>
      <c r="EXJ4" s="265"/>
      <c r="EXK4" s="265"/>
      <c r="EXL4" s="265"/>
      <c r="EXM4" s="265"/>
      <c r="EXN4" s="265"/>
      <c r="EXO4" s="265"/>
      <c r="EXP4" s="265"/>
      <c r="EXQ4" s="265"/>
      <c r="EXR4" s="265"/>
      <c r="EXS4" s="265"/>
      <c r="EXT4" s="265"/>
      <c r="EXU4" s="265"/>
      <c r="EXV4" s="265"/>
      <c r="EXW4" s="265"/>
      <c r="EXX4" s="265"/>
      <c r="EXY4" s="265"/>
      <c r="EXZ4" s="265"/>
      <c r="EYA4" s="265"/>
      <c r="EYB4" s="265"/>
      <c r="EYC4" s="265"/>
      <c r="EYD4" s="265"/>
      <c r="EYE4" s="265"/>
      <c r="EYF4" s="265"/>
      <c r="EYG4" s="265"/>
      <c r="EYH4" s="265"/>
      <c r="EYI4" s="265"/>
      <c r="EYJ4" s="265"/>
      <c r="EYK4" s="265"/>
      <c r="EYL4" s="265"/>
      <c r="EYM4" s="265"/>
      <c r="EYN4" s="265"/>
      <c r="EYO4" s="265"/>
      <c r="EYP4" s="265"/>
      <c r="EYQ4" s="265"/>
      <c r="EYR4" s="265"/>
      <c r="EYS4" s="265"/>
      <c r="EYT4" s="265"/>
      <c r="EYU4" s="265"/>
      <c r="EYV4" s="265"/>
      <c r="EYW4" s="265"/>
      <c r="EYX4" s="265"/>
      <c r="EYY4" s="265"/>
      <c r="EYZ4" s="265"/>
      <c r="EZA4" s="265"/>
      <c r="EZB4" s="265"/>
      <c r="EZC4" s="265"/>
      <c r="EZD4" s="265"/>
      <c r="EZE4" s="265"/>
      <c r="EZF4" s="265"/>
      <c r="EZG4" s="265"/>
      <c r="EZH4" s="265"/>
      <c r="EZI4" s="265"/>
      <c r="EZJ4" s="265"/>
      <c r="EZK4" s="265"/>
      <c r="EZL4" s="265"/>
      <c r="EZM4" s="265"/>
      <c r="EZN4" s="265"/>
      <c r="EZO4" s="265"/>
      <c r="EZP4" s="265"/>
      <c r="EZQ4" s="265"/>
      <c r="EZR4" s="265"/>
      <c r="EZS4" s="265"/>
      <c r="EZT4" s="265"/>
      <c r="EZU4" s="265"/>
      <c r="EZV4" s="265"/>
      <c r="EZW4" s="265"/>
      <c r="EZX4" s="265"/>
      <c r="EZY4" s="265"/>
      <c r="EZZ4" s="265"/>
      <c r="FAA4" s="265"/>
      <c r="FAB4" s="265"/>
      <c r="FAC4" s="265"/>
      <c r="FAD4" s="265"/>
      <c r="FAE4" s="265"/>
      <c r="FAF4" s="265"/>
      <c r="FAG4" s="265"/>
      <c r="FAH4" s="265"/>
      <c r="FAI4" s="265"/>
      <c r="FAJ4" s="265"/>
      <c r="FAK4" s="265"/>
      <c r="FAL4" s="265"/>
      <c r="FAM4" s="265"/>
      <c r="FAN4" s="265"/>
      <c r="FAO4" s="265"/>
      <c r="FAP4" s="265"/>
      <c r="FAQ4" s="265"/>
      <c r="FAR4" s="265"/>
      <c r="FAS4" s="265"/>
      <c r="FAT4" s="265"/>
      <c r="FAU4" s="265"/>
      <c r="FAV4" s="265"/>
      <c r="FAW4" s="265"/>
      <c r="FAX4" s="265"/>
      <c r="FAY4" s="265"/>
      <c r="FAZ4" s="265"/>
      <c r="FBA4" s="265"/>
      <c r="FBB4" s="265"/>
      <c r="FBC4" s="265"/>
      <c r="FBD4" s="265"/>
      <c r="FBE4" s="265"/>
      <c r="FBF4" s="265"/>
      <c r="FBG4" s="265"/>
      <c r="FBH4" s="265"/>
      <c r="FBI4" s="265"/>
      <c r="FBJ4" s="265"/>
      <c r="FBK4" s="265"/>
      <c r="FBL4" s="265"/>
      <c r="FBM4" s="265"/>
      <c r="FBN4" s="265"/>
      <c r="FBO4" s="265"/>
      <c r="FBP4" s="265"/>
      <c r="FBQ4" s="265"/>
      <c r="FBR4" s="265"/>
      <c r="FBS4" s="265"/>
      <c r="FBT4" s="265"/>
      <c r="FBU4" s="265"/>
      <c r="FBV4" s="265"/>
      <c r="FBW4" s="265"/>
      <c r="FBX4" s="265"/>
      <c r="FBY4" s="265"/>
      <c r="FBZ4" s="265"/>
      <c r="FCA4" s="265"/>
      <c r="FCB4" s="265"/>
      <c r="FCC4" s="265"/>
      <c r="FCD4" s="265"/>
      <c r="FCE4" s="265"/>
      <c r="FCF4" s="265"/>
      <c r="FCG4" s="265"/>
      <c r="FCH4" s="265"/>
      <c r="FCI4" s="265"/>
      <c r="FCJ4" s="265"/>
      <c r="FCK4" s="265"/>
      <c r="FCL4" s="265"/>
      <c r="FCM4" s="265"/>
      <c r="FCN4" s="265"/>
      <c r="FCO4" s="265"/>
      <c r="FCP4" s="265"/>
      <c r="FCQ4" s="265"/>
      <c r="FCR4" s="265"/>
      <c r="FCS4" s="265"/>
      <c r="FCT4" s="265"/>
      <c r="FCU4" s="265"/>
      <c r="FCV4" s="265"/>
      <c r="FCW4" s="265"/>
      <c r="FCX4" s="265"/>
      <c r="FCY4" s="265"/>
      <c r="FCZ4" s="265"/>
      <c r="FDA4" s="265"/>
      <c r="FDB4" s="265"/>
      <c r="FDC4" s="265"/>
      <c r="FDD4" s="265"/>
      <c r="FDE4" s="265"/>
      <c r="FDF4" s="265"/>
      <c r="FDG4" s="265"/>
      <c r="FDH4" s="265"/>
      <c r="FDI4" s="265"/>
      <c r="FDJ4" s="265"/>
      <c r="FDK4" s="265"/>
      <c r="FDL4" s="265"/>
      <c r="FDM4" s="265"/>
      <c r="FDN4" s="265"/>
      <c r="FDO4" s="265"/>
      <c r="FDP4" s="265"/>
      <c r="FDQ4" s="265"/>
      <c r="FDR4" s="265"/>
      <c r="FDS4" s="265"/>
      <c r="FDT4" s="265"/>
      <c r="FDU4" s="265"/>
      <c r="FDV4" s="265"/>
      <c r="FDW4" s="265"/>
      <c r="FDX4" s="265"/>
      <c r="FDY4" s="265"/>
      <c r="FDZ4" s="265"/>
      <c r="FEA4" s="265"/>
      <c r="FEB4" s="265"/>
      <c r="FEC4" s="265"/>
      <c r="FED4" s="265"/>
      <c r="FEE4" s="265"/>
      <c r="FEF4" s="265"/>
      <c r="FEG4" s="265"/>
      <c r="FEH4" s="265"/>
      <c r="FEI4" s="265"/>
      <c r="FEJ4" s="265"/>
      <c r="FEK4" s="265"/>
      <c r="FEL4" s="265"/>
      <c r="FEM4" s="265"/>
      <c r="FEN4" s="265"/>
      <c r="FEO4" s="265"/>
      <c r="FEP4" s="265"/>
      <c r="FEQ4" s="265"/>
      <c r="FER4" s="265"/>
      <c r="FES4" s="265"/>
      <c r="FET4" s="265"/>
      <c r="FEU4" s="265"/>
      <c r="FEV4" s="265"/>
      <c r="FEW4" s="265"/>
      <c r="FEX4" s="265"/>
      <c r="FEY4" s="265"/>
      <c r="FEZ4" s="265"/>
      <c r="FFA4" s="265"/>
      <c r="FFB4" s="265"/>
      <c r="FFC4" s="265"/>
      <c r="FFD4" s="265"/>
      <c r="FFE4" s="265"/>
      <c r="FFF4" s="265"/>
      <c r="FFG4" s="265"/>
      <c r="FFH4" s="265"/>
      <c r="FFI4" s="265"/>
      <c r="FFJ4" s="265"/>
      <c r="FFK4" s="265"/>
      <c r="FFL4" s="265"/>
      <c r="FFM4" s="265"/>
      <c r="FFN4" s="265"/>
      <c r="FFO4" s="265"/>
      <c r="FFP4" s="265"/>
      <c r="FFQ4" s="265"/>
      <c r="FFR4" s="265"/>
      <c r="FFS4" s="265"/>
      <c r="FFT4" s="265"/>
      <c r="FFU4" s="265"/>
      <c r="FFV4" s="265"/>
      <c r="FFW4" s="265"/>
      <c r="FFX4" s="265"/>
      <c r="FFY4" s="265"/>
      <c r="FFZ4" s="265"/>
      <c r="FGA4" s="265"/>
      <c r="FGB4" s="265"/>
      <c r="FGC4" s="265"/>
      <c r="FGD4" s="265"/>
      <c r="FGE4" s="265"/>
      <c r="FGF4" s="265"/>
      <c r="FGG4" s="265"/>
      <c r="FGH4" s="265"/>
      <c r="FGI4" s="265"/>
      <c r="FGJ4" s="265"/>
      <c r="FGK4" s="265"/>
      <c r="FGL4" s="265"/>
      <c r="FGM4" s="265"/>
      <c r="FGN4" s="265"/>
      <c r="FGO4" s="265"/>
      <c r="FGP4" s="265"/>
      <c r="FGQ4" s="265"/>
      <c r="FGR4" s="265"/>
      <c r="FGS4" s="265"/>
      <c r="FGT4" s="265"/>
      <c r="FGU4" s="265"/>
      <c r="FGV4" s="265"/>
      <c r="FGW4" s="265"/>
      <c r="FGX4" s="265"/>
      <c r="FGY4" s="265"/>
      <c r="FGZ4" s="265"/>
      <c r="FHA4" s="265"/>
      <c r="FHB4" s="265"/>
      <c r="FHC4" s="265"/>
      <c r="FHD4" s="265"/>
      <c r="FHE4" s="265"/>
      <c r="FHF4" s="265"/>
      <c r="FHG4" s="265"/>
      <c r="FHH4" s="265"/>
      <c r="FHI4" s="265"/>
      <c r="FHJ4" s="265"/>
      <c r="FHK4" s="265"/>
      <c r="FHL4" s="265"/>
      <c r="FHM4" s="265"/>
      <c r="FHN4" s="265"/>
      <c r="FHO4" s="265"/>
      <c r="FHP4" s="265"/>
      <c r="FHQ4" s="265"/>
      <c r="FHR4" s="265"/>
      <c r="FHS4" s="265"/>
      <c r="FHT4" s="265"/>
      <c r="FHU4" s="265"/>
      <c r="FHV4" s="265"/>
      <c r="FHW4" s="265"/>
      <c r="FHX4" s="265"/>
      <c r="FHY4" s="265"/>
      <c r="FHZ4" s="265"/>
      <c r="FIA4" s="265"/>
      <c r="FIB4" s="265"/>
      <c r="FIC4" s="265"/>
      <c r="FID4" s="265"/>
      <c r="FIE4" s="265"/>
      <c r="FIF4" s="265"/>
      <c r="FIG4" s="265"/>
      <c r="FIH4" s="265"/>
      <c r="FII4" s="265"/>
      <c r="FIJ4" s="265"/>
      <c r="FIK4" s="265"/>
      <c r="FIL4" s="265"/>
      <c r="FIM4" s="265"/>
      <c r="FIN4" s="265"/>
      <c r="FIO4" s="265"/>
      <c r="FIP4" s="265"/>
      <c r="FIQ4" s="265"/>
      <c r="FIR4" s="265"/>
      <c r="FIS4" s="265"/>
      <c r="FIT4" s="265"/>
      <c r="FIU4" s="265"/>
      <c r="FIV4" s="265"/>
      <c r="FIW4" s="265"/>
      <c r="FIX4" s="265"/>
      <c r="FIY4" s="265"/>
      <c r="FIZ4" s="265"/>
      <c r="FJA4" s="265"/>
      <c r="FJB4" s="265"/>
      <c r="FJC4" s="265"/>
      <c r="FJD4" s="265"/>
      <c r="FJE4" s="265"/>
      <c r="FJF4" s="265"/>
      <c r="FJG4" s="265"/>
      <c r="FJH4" s="265"/>
      <c r="FJI4" s="265"/>
      <c r="FJJ4" s="265"/>
      <c r="FJK4" s="265"/>
      <c r="FJL4" s="265"/>
      <c r="FJM4" s="265"/>
      <c r="FJN4" s="265"/>
      <c r="FJO4" s="265"/>
      <c r="FJP4" s="265"/>
      <c r="FJQ4" s="265"/>
      <c r="FJR4" s="265"/>
      <c r="FJS4" s="265"/>
      <c r="FJT4" s="265"/>
      <c r="FJU4" s="265"/>
      <c r="FJV4" s="265"/>
      <c r="FJW4" s="265"/>
      <c r="FJX4" s="265"/>
      <c r="FJY4" s="265"/>
      <c r="FJZ4" s="265"/>
      <c r="FKA4" s="265"/>
      <c r="FKB4" s="265"/>
      <c r="FKC4" s="265"/>
      <c r="FKD4" s="265"/>
      <c r="FKE4" s="265"/>
      <c r="FKF4" s="265"/>
      <c r="FKG4" s="265"/>
      <c r="FKH4" s="265"/>
      <c r="FKI4" s="265"/>
      <c r="FKJ4" s="265"/>
      <c r="FKK4" s="265"/>
      <c r="FKL4" s="265"/>
      <c r="FKM4" s="265"/>
      <c r="FKN4" s="265"/>
      <c r="FKO4" s="265"/>
      <c r="FKP4" s="265"/>
      <c r="FKQ4" s="265"/>
      <c r="FKR4" s="265"/>
      <c r="FKS4" s="265"/>
      <c r="FKT4" s="265"/>
      <c r="FKU4" s="265"/>
      <c r="FKV4" s="265"/>
      <c r="FKW4" s="265"/>
      <c r="FKX4" s="265"/>
      <c r="FKY4" s="265"/>
      <c r="FKZ4" s="265"/>
      <c r="FLA4" s="265"/>
      <c r="FLB4" s="265"/>
      <c r="FLC4" s="265"/>
      <c r="FLD4" s="265"/>
      <c r="FLE4" s="265"/>
      <c r="FLF4" s="265"/>
      <c r="FLG4" s="265"/>
      <c r="FLH4" s="265"/>
      <c r="FLI4" s="265"/>
      <c r="FLJ4" s="265"/>
      <c r="FLK4" s="265"/>
      <c r="FLL4" s="265"/>
      <c r="FLM4" s="265"/>
      <c r="FLN4" s="265"/>
      <c r="FLO4" s="265"/>
      <c r="FLP4" s="265"/>
      <c r="FLQ4" s="265"/>
      <c r="FLR4" s="265"/>
      <c r="FLS4" s="265"/>
      <c r="FLT4" s="265"/>
      <c r="FLU4" s="265"/>
      <c r="FLV4" s="265"/>
      <c r="FLW4" s="265"/>
      <c r="FLX4" s="265"/>
      <c r="FLY4" s="265"/>
      <c r="FLZ4" s="265"/>
      <c r="FMA4" s="265"/>
      <c r="FMB4" s="265"/>
      <c r="FMC4" s="265"/>
      <c r="FMD4" s="265"/>
      <c r="FME4" s="265"/>
      <c r="FMF4" s="265"/>
      <c r="FMG4" s="265"/>
      <c r="FMH4" s="265"/>
      <c r="FMI4" s="265"/>
      <c r="FMJ4" s="265"/>
      <c r="FMK4" s="265"/>
      <c r="FML4" s="265"/>
      <c r="FMM4" s="265"/>
      <c r="FMN4" s="265"/>
      <c r="FMO4" s="265"/>
      <c r="FMP4" s="265"/>
      <c r="FMQ4" s="265"/>
      <c r="FMR4" s="265"/>
      <c r="FMS4" s="265"/>
      <c r="FMT4" s="265"/>
      <c r="FMU4" s="265"/>
      <c r="FMV4" s="265"/>
      <c r="FMW4" s="265"/>
      <c r="FMX4" s="265"/>
      <c r="FMY4" s="265"/>
      <c r="FMZ4" s="265"/>
      <c r="FNA4" s="265"/>
      <c r="FNB4" s="265"/>
      <c r="FNC4" s="265"/>
      <c r="FND4" s="265"/>
      <c r="FNE4" s="265"/>
      <c r="FNF4" s="265"/>
      <c r="FNG4" s="265"/>
      <c r="FNH4" s="265"/>
      <c r="FNI4" s="265"/>
      <c r="FNJ4" s="265"/>
      <c r="FNK4" s="265"/>
      <c r="FNL4" s="265"/>
      <c r="FNM4" s="265"/>
      <c r="FNN4" s="265"/>
      <c r="FNO4" s="265"/>
      <c r="FNP4" s="265"/>
      <c r="FNQ4" s="265"/>
      <c r="FNR4" s="265"/>
      <c r="FNS4" s="265"/>
      <c r="FNT4" s="265"/>
      <c r="FNU4" s="265"/>
      <c r="FNV4" s="265"/>
      <c r="FNW4" s="265"/>
      <c r="FNX4" s="265"/>
      <c r="FNY4" s="265"/>
      <c r="FNZ4" s="265"/>
      <c r="FOA4" s="265"/>
      <c r="FOB4" s="265"/>
      <c r="FOC4" s="265"/>
      <c r="FOD4" s="265"/>
      <c r="FOE4" s="265"/>
      <c r="FOF4" s="265"/>
      <c r="FOG4" s="265"/>
      <c r="FOH4" s="265"/>
      <c r="FOI4" s="265"/>
      <c r="FOJ4" s="265"/>
      <c r="FOK4" s="265"/>
      <c r="FOL4" s="265"/>
      <c r="FOM4" s="265"/>
      <c r="FON4" s="265"/>
      <c r="FOO4" s="265"/>
      <c r="FOP4" s="265"/>
      <c r="FOQ4" s="265"/>
      <c r="FOR4" s="265"/>
      <c r="FOS4" s="265"/>
      <c r="FOT4" s="265"/>
      <c r="FOU4" s="265"/>
      <c r="FOV4" s="265"/>
      <c r="FOW4" s="265"/>
      <c r="FOX4" s="265"/>
      <c r="FOY4" s="265"/>
      <c r="FOZ4" s="265"/>
      <c r="FPA4" s="265"/>
      <c r="FPB4" s="265"/>
      <c r="FPC4" s="265"/>
      <c r="FPD4" s="265"/>
      <c r="FPE4" s="265"/>
      <c r="FPF4" s="265"/>
      <c r="FPG4" s="265"/>
      <c r="FPH4" s="265"/>
      <c r="FPI4" s="265"/>
      <c r="FPJ4" s="265"/>
      <c r="FPK4" s="265"/>
      <c r="FPL4" s="265"/>
      <c r="FPM4" s="265"/>
      <c r="FPN4" s="265"/>
      <c r="FPO4" s="265"/>
      <c r="FPP4" s="265"/>
      <c r="FPQ4" s="265"/>
      <c r="FPR4" s="265"/>
      <c r="FPS4" s="265"/>
      <c r="FPT4" s="265"/>
      <c r="FPU4" s="265"/>
      <c r="FPV4" s="265"/>
      <c r="FPW4" s="265"/>
      <c r="FPX4" s="265"/>
      <c r="FPY4" s="265"/>
      <c r="FPZ4" s="265"/>
      <c r="FQA4" s="265"/>
      <c r="FQB4" s="265"/>
      <c r="FQC4" s="265"/>
      <c r="FQD4" s="265"/>
      <c r="FQE4" s="265"/>
      <c r="FQF4" s="265"/>
      <c r="FQG4" s="265"/>
      <c r="FQH4" s="265"/>
      <c r="FQI4" s="265"/>
      <c r="FQJ4" s="265"/>
      <c r="FQK4" s="265"/>
      <c r="FQL4" s="265"/>
      <c r="FQM4" s="265"/>
      <c r="FQN4" s="265"/>
      <c r="FQO4" s="265"/>
      <c r="FQP4" s="265"/>
      <c r="FQQ4" s="265"/>
      <c r="FQR4" s="265"/>
      <c r="FQS4" s="265"/>
      <c r="FQT4" s="265"/>
      <c r="FQU4" s="265"/>
      <c r="FQV4" s="265"/>
      <c r="FQW4" s="265"/>
      <c r="FQX4" s="265"/>
      <c r="FQY4" s="265"/>
      <c r="FQZ4" s="265"/>
      <c r="FRA4" s="265"/>
      <c r="FRB4" s="265"/>
      <c r="FRC4" s="265"/>
      <c r="FRD4" s="265"/>
      <c r="FRE4" s="265"/>
      <c r="FRF4" s="265"/>
      <c r="FRG4" s="265"/>
      <c r="FRH4" s="265"/>
      <c r="FRI4" s="265"/>
      <c r="FRJ4" s="265"/>
      <c r="FRK4" s="265"/>
      <c r="FRL4" s="265"/>
      <c r="FRM4" s="265"/>
      <c r="FRN4" s="265"/>
      <c r="FRO4" s="265"/>
      <c r="FRP4" s="265"/>
      <c r="FRQ4" s="265"/>
      <c r="FRR4" s="265"/>
      <c r="FRS4" s="265"/>
      <c r="FRT4" s="265"/>
      <c r="FRU4" s="265"/>
      <c r="FRV4" s="265"/>
      <c r="FRW4" s="265"/>
      <c r="FRX4" s="265"/>
      <c r="FRY4" s="265"/>
      <c r="FRZ4" s="265"/>
      <c r="FSA4" s="265"/>
      <c r="FSB4" s="265"/>
      <c r="FSC4" s="265"/>
      <c r="FSD4" s="265"/>
      <c r="FSE4" s="265"/>
      <c r="FSF4" s="265"/>
      <c r="FSG4" s="265"/>
      <c r="FSH4" s="265"/>
      <c r="FSI4" s="265"/>
      <c r="FSJ4" s="265"/>
      <c r="FSK4" s="265"/>
      <c r="FSL4" s="265"/>
      <c r="FSM4" s="265"/>
      <c r="FSN4" s="265"/>
      <c r="FSO4" s="265"/>
      <c r="FSP4" s="265"/>
      <c r="FSQ4" s="265"/>
      <c r="FSR4" s="265"/>
      <c r="FSS4" s="265"/>
      <c r="FST4" s="265"/>
      <c r="FSU4" s="265"/>
      <c r="FSV4" s="265"/>
      <c r="FSW4" s="265"/>
      <c r="FSX4" s="265"/>
      <c r="FSY4" s="265"/>
      <c r="FSZ4" s="265"/>
      <c r="FTA4" s="265"/>
      <c r="FTB4" s="265"/>
      <c r="FTC4" s="265"/>
      <c r="FTD4" s="265"/>
      <c r="FTE4" s="265"/>
      <c r="FTF4" s="265"/>
      <c r="FTG4" s="265"/>
      <c r="FTH4" s="265"/>
      <c r="FTI4" s="265"/>
      <c r="FTJ4" s="265"/>
      <c r="FTK4" s="265"/>
      <c r="FTL4" s="265"/>
      <c r="FTM4" s="265"/>
      <c r="FTN4" s="265"/>
      <c r="FTO4" s="265"/>
      <c r="FTP4" s="265"/>
      <c r="FTQ4" s="265"/>
      <c r="FTR4" s="265"/>
      <c r="FTS4" s="265"/>
      <c r="FTT4" s="265"/>
      <c r="FTU4" s="265"/>
      <c r="FTV4" s="265"/>
      <c r="FTW4" s="265"/>
      <c r="FTX4" s="265"/>
      <c r="FTY4" s="265"/>
      <c r="FTZ4" s="265"/>
      <c r="FUA4" s="265"/>
      <c r="FUB4" s="265"/>
      <c r="FUC4" s="265"/>
      <c r="FUD4" s="265"/>
      <c r="FUE4" s="265"/>
      <c r="FUF4" s="265"/>
      <c r="FUG4" s="265"/>
      <c r="FUH4" s="265"/>
      <c r="FUI4" s="265"/>
      <c r="FUJ4" s="265"/>
      <c r="FUK4" s="265"/>
      <c r="FUL4" s="265"/>
      <c r="FUM4" s="265"/>
      <c r="FUN4" s="265"/>
      <c r="FUO4" s="265"/>
      <c r="FUP4" s="265"/>
      <c r="FUQ4" s="265"/>
      <c r="FUR4" s="265"/>
      <c r="FUS4" s="265"/>
      <c r="FUT4" s="265"/>
      <c r="FUU4" s="265"/>
      <c r="FUV4" s="265"/>
      <c r="FUW4" s="265"/>
      <c r="FUX4" s="265"/>
      <c r="FUY4" s="265"/>
      <c r="FUZ4" s="265"/>
      <c r="FVA4" s="265"/>
      <c r="FVB4" s="265"/>
      <c r="FVC4" s="265"/>
      <c r="FVD4" s="265"/>
      <c r="FVE4" s="265"/>
      <c r="FVF4" s="265"/>
      <c r="FVG4" s="265"/>
      <c r="FVH4" s="265"/>
      <c r="FVI4" s="265"/>
      <c r="FVJ4" s="265"/>
      <c r="FVK4" s="265"/>
      <c r="FVL4" s="265"/>
      <c r="FVM4" s="265"/>
      <c r="FVN4" s="265"/>
      <c r="FVO4" s="265"/>
      <c r="FVP4" s="265"/>
      <c r="FVQ4" s="265"/>
      <c r="FVR4" s="265"/>
      <c r="FVS4" s="265"/>
      <c r="FVT4" s="265"/>
      <c r="FVU4" s="265"/>
      <c r="FVV4" s="265"/>
      <c r="FVW4" s="265"/>
      <c r="FVX4" s="265"/>
      <c r="FVY4" s="265"/>
      <c r="FVZ4" s="265"/>
      <c r="FWA4" s="265"/>
      <c r="FWB4" s="265"/>
      <c r="FWC4" s="265"/>
      <c r="FWD4" s="265"/>
      <c r="FWE4" s="265"/>
      <c r="FWF4" s="265"/>
      <c r="FWG4" s="265"/>
      <c r="FWH4" s="265"/>
      <c r="FWI4" s="265"/>
      <c r="FWJ4" s="265"/>
      <c r="FWK4" s="265"/>
      <c r="FWL4" s="265"/>
      <c r="FWM4" s="265"/>
      <c r="FWN4" s="265"/>
      <c r="FWO4" s="265"/>
      <c r="FWP4" s="265"/>
      <c r="FWQ4" s="265"/>
      <c r="FWR4" s="265"/>
      <c r="FWS4" s="265"/>
      <c r="FWT4" s="265"/>
      <c r="FWU4" s="265"/>
      <c r="FWV4" s="265"/>
      <c r="FWW4" s="265"/>
      <c r="FWX4" s="265"/>
      <c r="FWY4" s="265"/>
      <c r="FWZ4" s="265"/>
      <c r="FXA4" s="265"/>
      <c r="FXB4" s="265"/>
      <c r="FXC4" s="265"/>
      <c r="FXD4" s="265"/>
      <c r="FXE4" s="265"/>
      <c r="FXF4" s="265"/>
      <c r="FXG4" s="265"/>
      <c r="FXH4" s="265"/>
      <c r="FXI4" s="265"/>
      <c r="FXJ4" s="265"/>
      <c r="FXK4" s="265"/>
      <c r="FXL4" s="265"/>
      <c r="FXM4" s="265"/>
      <c r="FXN4" s="265"/>
      <c r="FXO4" s="265"/>
      <c r="FXP4" s="265"/>
      <c r="FXQ4" s="265"/>
      <c r="FXR4" s="265"/>
      <c r="FXS4" s="265"/>
      <c r="FXT4" s="265"/>
      <c r="FXU4" s="265"/>
      <c r="FXV4" s="265"/>
      <c r="FXW4" s="265"/>
      <c r="FXX4" s="265"/>
      <c r="FXY4" s="265"/>
      <c r="FXZ4" s="265"/>
      <c r="FYA4" s="265"/>
      <c r="FYB4" s="265"/>
      <c r="FYC4" s="265"/>
      <c r="FYD4" s="265"/>
      <c r="FYE4" s="265"/>
      <c r="FYF4" s="265"/>
      <c r="FYG4" s="265"/>
      <c r="FYH4" s="265"/>
      <c r="FYI4" s="265"/>
      <c r="FYJ4" s="265"/>
      <c r="FYK4" s="265"/>
      <c r="FYL4" s="265"/>
      <c r="FYM4" s="265"/>
      <c r="FYN4" s="265"/>
      <c r="FYO4" s="265"/>
      <c r="FYP4" s="265"/>
      <c r="FYQ4" s="265"/>
      <c r="FYR4" s="265"/>
      <c r="FYS4" s="265"/>
      <c r="FYT4" s="265"/>
      <c r="FYU4" s="265"/>
      <c r="FYV4" s="265"/>
      <c r="FYW4" s="265"/>
      <c r="FYX4" s="265"/>
      <c r="FYY4" s="265"/>
      <c r="FYZ4" s="265"/>
      <c r="FZA4" s="265"/>
      <c r="FZB4" s="265"/>
      <c r="FZC4" s="265"/>
      <c r="FZD4" s="265"/>
      <c r="FZE4" s="265"/>
      <c r="FZF4" s="265"/>
      <c r="FZG4" s="265"/>
      <c r="FZH4" s="265"/>
      <c r="FZI4" s="265"/>
      <c r="FZJ4" s="265"/>
      <c r="FZK4" s="265"/>
      <c r="FZL4" s="265"/>
      <c r="FZM4" s="265"/>
      <c r="FZN4" s="265"/>
      <c r="FZO4" s="265"/>
      <c r="FZP4" s="265"/>
      <c r="FZQ4" s="265"/>
      <c r="FZR4" s="265"/>
      <c r="FZS4" s="265"/>
      <c r="FZT4" s="265"/>
      <c r="FZU4" s="265"/>
      <c r="FZV4" s="265"/>
      <c r="FZW4" s="265"/>
      <c r="FZX4" s="265"/>
      <c r="FZY4" s="265"/>
      <c r="FZZ4" s="265"/>
      <c r="GAA4" s="265"/>
      <c r="GAB4" s="265"/>
      <c r="GAC4" s="265"/>
      <c r="GAD4" s="265"/>
      <c r="GAE4" s="265"/>
      <c r="GAF4" s="265"/>
      <c r="GAG4" s="265"/>
      <c r="GAH4" s="265"/>
      <c r="GAI4" s="265"/>
      <c r="GAJ4" s="265"/>
      <c r="GAK4" s="265"/>
      <c r="GAL4" s="265"/>
      <c r="GAM4" s="265"/>
      <c r="GAN4" s="265"/>
      <c r="GAO4" s="265"/>
      <c r="GAP4" s="265"/>
      <c r="GAQ4" s="265"/>
      <c r="GAR4" s="265"/>
      <c r="GAS4" s="265"/>
      <c r="GAT4" s="265"/>
      <c r="GAU4" s="265"/>
      <c r="GAV4" s="265"/>
      <c r="GAW4" s="265"/>
      <c r="GAX4" s="265"/>
      <c r="GAY4" s="265"/>
      <c r="GAZ4" s="265"/>
      <c r="GBA4" s="265"/>
      <c r="GBB4" s="265"/>
      <c r="GBC4" s="265"/>
      <c r="GBD4" s="265"/>
      <c r="GBE4" s="265"/>
      <c r="GBF4" s="265"/>
      <c r="GBG4" s="265"/>
      <c r="GBH4" s="265"/>
      <c r="GBI4" s="265"/>
      <c r="GBJ4" s="265"/>
      <c r="GBK4" s="265"/>
      <c r="GBL4" s="265"/>
      <c r="GBM4" s="265"/>
      <c r="GBN4" s="265"/>
      <c r="GBO4" s="265"/>
      <c r="GBP4" s="265"/>
      <c r="GBQ4" s="265"/>
      <c r="GBR4" s="265"/>
      <c r="GBS4" s="265"/>
      <c r="GBT4" s="265"/>
      <c r="GBU4" s="265"/>
      <c r="GBV4" s="265"/>
      <c r="GBW4" s="265"/>
      <c r="GBX4" s="265"/>
      <c r="GBY4" s="265"/>
      <c r="GBZ4" s="265"/>
      <c r="GCA4" s="265"/>
      <c r="GCB4" s="265"/>
      <c r="GCC4" s="265"/>
      <c r="GCD4" s="265"/>
      <c r="GCE4" s="265"/>
      <c r="GCF4" s="265"/>
      <c r="GCG4" s="265"/>
      <c r="GCH4" s="265"/>
      <c r="GCI4" s="265"/>
      <c r="GCJ4" s="265"/>
      <c r="GCK4" s="265"/>
      <c r="GCL4" s="265"/>
      <c r="GCM4" s="265"/>
      <c r="GCN4" s="265"/>
      <c r="GCO4" s="265"/>
      <c r="GCP4" s="265"/>
      <c r="GCQ4" s="265"/>
      <c r="GCR4" s="265"/>
      <c r="GCS4" s="265"/>
      <c r="GCT4" s="265"/>
      <c r="GCU4" s="265"/>
      <c r="GCV4" s="265"/>
      <c r="GCW4" s="265"/>
      <c r="GCX4" s="265"/>
      <c r="GCY4" s="265"/>
      <c r="GCZ4" s="265"/>
      <c r="GDA4" s="265"/>
      <c r="GDB4" s="265"/>
      <c r="GDC4" s="265"/>
      <c r="GDD4" s="265"/>
      <c r="GDE4" s="265"/>
      <c r="GDF4" s="265"/>
      <c r="GDG4" s="265"/>
      <c r="GDH4" s="265"/>
      <c r="GDI4" s="265"/>
      <c r="GDJ4" s="265"/>
      <c r="GDK4" s="265"/>
      <c r="GDL4" s="265"/>
      <c r="GDM4" s="265"/>
      <c r="GDN4" s="265"/>
      <c r="GDO4" s="265"/>
      <c r="GDP4" s="265"/>
      <c r="GDQ4" s="265"/>
      <c r="GDR4" s="265"/>
      <c r="GDS4" s="265"/>
      <c r="GDT4" s="265"/>
      <c r="GDU4" s="265"/>
      <c r="GDV4" s="265"/>
      <c r="GDW4" s="265"/>
      <c r="GDX4" s="265"/>
      <c r="GDY4" s="265"/>
      <c r="GDZ4" s="265"/>
      <c r="GEA4" s="265"/>
      <c r="GEB4" s="265"/>
      <c r="GEC4" s="265"/>
      <c r="GED4" s="265"/>
      <c r="GEE4" s="265"/>
      <c r="GEF4" s="265"/>
      <c r="GEG4" s="265"/>
      <c r="GEH4" s="265"/>
      <c r="GEI4" s="265"/>
      <c r="GEJ4" s="265"/>
      <c r="GEK4" s="265"/>
      <c r="GEL4" s="265"/>
      <c r="GEM4" s="265"/>
      <c r="GEN4" s="265"/>
      <c r="GEO4" s="265"/>
      <c r="GEP4" s="265"/>
      <c r="GEQ4" s="265"/>
      <c r="GER4" s="265"/>
      <c r="GES4" s="265"/>
      <c r="GET4" s="265"/>
      <c r="GEU4" s="265"/>
      <c r="GEV4" s="265"/>
      <c r="GEW4" s="265"/>
      <c r="GEX4" s="265"/>
      <c r="GEY4" s="265"/>
      <c r="GEZ4" s="265"/>
      <c r="GFA4" s="265"/>
      <c r="GFB4" s="265"/>
      <c r="GFC4" s="265"/>
      <c r="GFD4" s="265"/>
      <c r="GFE4" s="265"/>
      <c r="GFF4" s="265"/>
      <c r="GFG4" s="265"/>
      <c r="GFH4" s="265"/>
      <c r="GFI4" s="265"/>
      <c r="GFJ4" s="265"/>
      <c r="GFK4" s="265"/>
      <c r="GFL4" s="265"/>
      <c r="GFM4" s="265"/>
      <c r="GFN4" s="265"/>
      <c r="GFO4" s="265"/>
      <c r="GFP4" s="265"/>
      <c r="GFQ4" s="265"/>
      <c r="GFR4" s="265"/>
      <c r="GFS4" s="265"/>
      <c r="GFT4" s="265"/>
      <c r="GFU4" s="265"/>
      <c r="GFV4" s="265"/>
      <c r="GFW4" s="265"/>
      <c r="GFX4" s="265"/>
      <c r="GFY4" s="265"/>
      <c r="GFZ4" s="265"/>
      <c r="GGA4" s="265"/>
      <c r="GGB4" s="265"/>
      <c r="GGC4" s="265"/>
      <c r="GGD4" s="265"/>
      <c r="GGE4" s="265"/>
      <c r="GGF4" s="265"/>
      <c r="GGG4" s="265"/>
      <c r="GGH4" s="265"/>
      <c r="GGI4" s="265"/>
      <c r="GGJ4" s="265"/>
      <c r="GGK4" s="265"/>
      <c r="GGL4" s="265"/>
      <c r="GGM4" s="265"/>
      <c r="GGN4" s="265"/>
      <c r="GGO4" s="265"/>
      <c r="GGP4" s="265"/>
      <c r="GGQ4" s="265"/>
      <c r="GGR4" s="265"/>
      <c r="GGS4" s="265"/>
      <c r="GGT4" s="265"/>
      <c r="GGU4" s="265"/>
      <c r="GGV4" s="265"/>
      <c r="GGW4" s="265"/>
      <c r="GGX4" s="265"/>
      <c r="GGY4" s="265"/>
      <c r="GGZ4" s="265"/>
      <c r="GHA4" s="265"/>
      <c r="GHB4" s="265"/>
      <c r="GHC4" s="265"/>
      <c r="GHD4" s="265"/>
      <c r="GHE4" s="265"/>
      <c r="GHF4" s="265"/>
      <c r="GHG4" s="265"/>
      <c r="GHH4" s="265"/>
      <c r="GHI4" s="265"/>
      <c r="GHJ4" s="265"/>
      <c r="GHK4" s="265"/>
      <c r="GHL4" s="265"/>
      <c r="GHM4" s="265"/>
      <c r="GHN4" s="265"/>
      <c r="GHO4" s="265"/>
      <c r="GHP4" s="265"/>
      <c r="GHQ4" s="265"/>
      <c r="GHR4" s="265"/>
      <c r="GHS4" s="265"/>
      <c r="GHT4" s="265"/>
      <c r="GHU4" s="265"/>
      <c r="GHV4" s="265"/>
      <c r="GHW4" s="265"/>
      <c r="GHX4" s="265"/>
      <c r="GHY4" s="265"/>
      <c r="GHZ4" s="265"/>
      <c r="GIA4" s="265"/>
      <c r="GIB4" s="265"/>
      <c r="GIC4" s="265"/>
      <c r="GID4" s="265"/>
      <c r="GIE4" s="265"/>
      <c r="GIF4" s="265"/>
      <c r="GIG4" s="265"/>
      <c r="GIH4" s="265"/>
      <c r="GII4" s="265"/>
      <c r="GIJ4" s="265"/>
      <c r="GIK4" s="265"/>
      <c r="GIL4" s="265"/>
      <c r="GIM4" s="265"/>
      <c r="GIN4" s="265"/>
      <c r="GIO4" s="265"/>
      <c r="GIP4" s="265"/>
      <c r="GIQ4" s="265"/>
      <c r="GIR4" s="265"/>
      <c r="GIS4" s="265"/>
      <c r="GIT4" s="265"/>
      <c r="GIU4" s="265"/>
      <c r="GIV4" s="265"/>
      <c r="GIW4" s="265"/>
      <c r="GIX4" s="265"/>
      <c r="GIY4" s="265"/>
      <c r="GIZ4" s="265"/>
      <c r="GJA4" s="265"/>
      <c r="GJB4" s="265"/>
      <c r="GJC4" s="265"/>
      <c r="GJD4" s="265"/>
      <c r="GJE4" s="265"/>
      <c r="GJF4" s="265"/>
      <c r="GJG4" s="265"/>
      <c r="GJH4" s="265"/>
      <c r="GJI4" s="265"/>
      <c r="GJJ4" s="265"/>
      <c r="GJK4" s="265"/>
      <c r="GJL4" s="265"/>
      <c r="GJM4" s="265"/>
      <c r="GJN4" s="265"/>
      <c r="GJO4" s="265"/>
      <c r="GJP4" s="265"/>
      <c r="GJQ4" s="265"/>
      <c r="GJR4" s="265"/>
      <c r="GJS4" s="265"/>
      <c r="GJT4" s="265"/>
      <c r="GJU4" s="265"/>
      <c r="GJV4" s="265"/>
      <c r="GJW4" s="265"/>
      <c r="GJX4" s="265"/>
      <c r="GJY4" s="265"/>
      <c r="GJZ4" s="265"/>
      <c r="GKA4" s="265"/>
      <c r="GKB4" s="265"/>
      <c r="GKC4" s="265"/>
      <c r="GKD4" s="265"/>
      <c r="GKE4" s="265"/>
      <c r="GKF4" s="265"/>
      <c r="GKG4" s="265"/>
      <c r="GKH4" s="265"/>
      <c r="GKI4" s="265"/>
      <c r="GKJ4" s="265"/>
      <c r="GKK4" s="265"/>
      <c r="GKL4" s="265"/>
      <c r="GKM4" s="265"/>
      <c r="GKN4" s="265"/>
      <c r="GKO4" s="265"/>
      <c r="GKP4" s="265"/>
      <c r="GKQ4" s="265"/>
      <c r="GKR4" s="265"/>
      <c r="GKS4" s="265"/>
      <c r="GKT4" s="265"/>
      <c r="GKU4" s="265"/>
      <c r="GKV4" s="265"/>
      <c r="GKW4" s="265"/>
      <c r="GKX4" s="265"/>
      <c r="GKY4" s="265"/>
      <c r="GKZ4" s="265"/>
      <c r="GLA4" s="265"/>
      <c r="GLB4" s="265"/>
      <c r="GLC4" s="265"/>
      <c r="GLD4" s="265"/>
      <c r="GLE4" s="265"/>
      <c r="GLF4" s="265"/>
      <c r="GLG4" s="265"/>
      <c r="GLH4" s="265"/>
      <c r="GLI4" s="265"/>
      <c r="GLJ4" s="265"/>
      <c r="GLK4" s="265"/>
      <c r="GLL4" s="265"/>
      <c r="GLM4" s="265"/>
      <c r="GLN4" s="265"/>
      <c r="GLO4" s="265"/>
      <c r="GLP4" s="265"/>
      <c r="GLQ4" s="265"/>
      <c r="GLR4" s="265"/>
      <c r="GLS4" s="265"/>
      <c r="GLT4" s="265"/>
      <c r="GLU4" s="265"/>
      <c r="GLV4" s="265"/>
      <c r="GLW4" s="265"/>
      <c r="GLX4" s="265"/>
      <c r="GLY4" s="265"/>
      <c r="GLZ4" s="265"/>
      <c r="GMA4" s="265"/>
      <c r="GMB4" s="265"/>
      <c r="GMC4" s="265"/>
      <c r="GMD4" s="265"/>
      <c r="GME4" s="265"/>
      <c r="GMF4" s="265"/>
      <c r="GMG4" s="265"/>
      <c r="GMH4" s="265"/>
      <c r="GMI4" s="265"/>
      <c r="GMJ4" s="265"/>
      <c r="GMK4" s="265"/>
      <c r="GML4" s="265"/>
      <c r="GMM4" s="265"/>
      <c r="GMN4" s="265"/>
      <c r="GMO4" s="265"/>
      <c r="GMP4" s="265"/>
      <c r="GMQ4" s="265"/>
      <c r="GMR4" s="265"/>
      <c r="GMS4" s="265"/>
      <c r="GMT4" s="265"/>
      <c r="GMU4" s="265"/>
      <c r="GMV4" s="265"/>
      <c r="GMW4" s="265"/>
      <c r="GMX4" s="265"/>
      <c r="GMY4" s="265"/>
      <c r="GMZ4" s="265"/>
      <c r="GNA4" s="265"/>
      <c r="GNB4" s="265"/>
      <c r="GNC4" s="265"/>
      <c r="GND4" s="265"/>
      <c r="GNE4" s="265"/>
      <c r="GNF4" s="265"/>
      <c r="GNG4" s="265"/>
      <c r="GNH4" s="265"/>
      <c r="GNI4" s="265"/>
      <c r="GNJ4" s="265"/>
      <c r="GNK4" s="265"/>
      <c r="GNL4" s="265"/>
      <c r="GNM4" s="265"/>
      <c r="GNN4" s="265"/>
      <c r="GNO4" s="265"/>
      <c r="GNP4" s="265"/>
      <c r="GNQ4" s="265"/>
      <c r="GNR4" s="265"/>
      <c r="GNS4" s="265"/>
      <c r="GNT4" s="265"/>
      <c r="GNU4" s="265"/>
      <c r="GNV4" s="265"/>
      <c r="GNW4" s="265"/>
      <c r="GNX4" s="265"/>
      <c r="GNY4" s="265"/>
      <c r="GNZ4" s="265"/>
      <c r="GOA4" s="265"/>
      <c r="GOB4" s="265"/>
      <c r="GOC4" s="265"/>
      <c r="GOD4" s="265"/>
      <c r="GOE4" s="265"/>
      <c r="GOF4" s="265"/>
      <c r="GOG4" s="265"/>
      <c r="GOH4" s="265"/>
      <c r="GOI4" s="265"/>
      <c r="GOJ4" s="265"/>
      <c r="GOK4" s="265"/>
      <c r="GOL4" s="265"/>
      <c r="GOM4" s="265"/>
      <c r="GON4" s="265"/>
      <c r="GOO4" s="265"/>
      <c r="GOP4" s="265"/>
      <c r="GOQ4" s="265"/>
      <c r="GOR4" s="265"/>
      <c r="GOS4" s="265"/>
      <c r="GOT4" s="265"/>
      <c r="GOU4" s="265"/>
      <c r="GOV4" s="265"/>
      <c r="GOW4" s="265"/>
      <c r="GOX4" s="265"/>
      <c r="GOY4" s="265"/>
      <c r="GOZ4" s="265"/>
      <c r="GPA4" s="265"/>
      <c r="GPB4" s="265"/>
      <c r="GPC4" s="265"/>
      <c r="GPD4" s="265"/>
      <c r="GPE4" s="265"/>
      <c r="GPF4" s="265"/>
      <c r="GPG4" s="265"/>
      <c r="GPH4" s="265"/>
      <c r="GPI4" s="265"/>
      <c r="GPJ4" s="265"/>
      <c r="GPK4" s="265"/>
      <c r="GPL4" s="265"/>
      <c r="GPM4" s="265"/>
      <c r="GPN4" s="265"/>
      <c r="GPO4" s="265"/>
      <c r="GPP4" s="265"/>
      <c r="GPQ4" s="265"/>
      <c r="GPR4" s="265"/>
      <c r="GPS4" s="265"/>
      <c r="GPT4" s="265"/>
      <c r="GPU4" s="265"/>
      <c r="GPV4" s="265"/>
      <c r="GPW4" s="265"/>
      <c r="GPX4" s="265"/>
      <c r="GPY4" s="265"/>
      <c r="GPZ4" s="265"/>
      <c r="GQA4" s="265"/>
      <c r="GQB4" s="265"/>
      <c r="GQC4" s="265"/>
      <c r="GQD4" s="265"/>
      <c r="GQE4" s="265"/>
      <c r="GQF4" s="265"/>
      <c r="GQG4" s="265"/>
      <c r="GQH4" s="265"/>
      <c r="GQI4" s="265"/>
      <c r="GQJ4" s="265"/>
      <c r="GQK4" s="265"/>
      <c r="GQL4" s="265"/>
      <c r="GQM4" s="265"/>
      <c r="GQN4" s="265"/>
      <c r="GQO4" s="265"/>
      <c r="GQP4" s="265"/>
      <c r="GQQ4" s="265"/>
      <c r="GQR4" s="265"/>
      <c r="GQS4" s="265"/>
      <c r="GQT4" s="265"/>
      <c r="GQU4" s="265"/>
      <c r="GQV4" s="265"/>
      <c r="GQW4" s="265"/>
      <c r="GQX4" s="265"/>
      <c r="GQY4" s="265"/>
      <c r="GQZ4" s="265"/>
      <c r="GRA4" s="265"/>
      <c r="GRB4" s="265"/>
      <c r="GRC4" s="265"/>
      <c r="GRD4" s="265"/>
      <c r="GRE4" s="265"/>
      <c r="GRF4" s="265"/>
      <c r="GRG4" s="265"/>
      <c r="GRH4" s="265"/>
      <c r="GRI4" s="265"/>
      <c r="GRJ4" s="265"/>
      <c r="GRK4" s="265"/>
      <c r="GRL4" s="265"/>
      <c r="GRM4" s="265"/>
      <c r="GRN4" s="265"/>
      <c r="GRO4" s="265"/>
      <c r="GRP4" s="265"/>
      <c r="GRQ4" s="265"/>
      <c r="GRR4" s="265"/>
      <c r="GRS4" s="265"/>
      <c r="GRT4" s="265"/>
      <c r="GRU4" s="265"/>
      <c r="GRV4" s="265"/>
      <c r="GRW4" s="265"/>
      <c r="GRX4" s="265"/>
      <c r="GRY4" s="265"/>
      <c r="GRZ4" s="265"/>
      <c r="GSA4" s="265"/>
      <c r="GSB4" s="265"/>
      <c r="GSC4" s="265"/>
      <c r="GSD4" s="265"/>
      <c r="GSE4" s="265"/>
      <c r="GSF4" s="265"/>
      <c r="GSG4" s="265"/>
      <c r="GSH4" s="265"/>
      <c r="GSI4" s="265"/>
      <c r="GSJ4" s="265"/>
      <c r="GSK4" s="265"/>
      <c r="GSL4" s="265"/>
      <c r="GSM4" s="265"/>
      <c r="GSN4" s="265"/>
      <c r="GSO4" s="265"/>
      <c r="GSP4" s="265"/>
      <c r="GSQ4" s="265"/>
      <c r="GSR4" s="265"/>
      <c r="GSS4" s="265"/>
      <c r="GST4" s="265"/>
      <c r="GSU4" s="265"/>
      <c r="GSV4" s="265"/>
      <c r="GSW4" s="265"/>
      <c r="GSX4" s="265"/>
      <c r="GSY4" s="265"/>
      <c r="GSZ4" s="265"/>
      <c r="GTA4" s="265"/>
      <c r="GTB4" s="265"/>
      <c r="GTC4" s="265"/>
      <c r="GTD4" s="265"/>
      <c r="GTE4" s="265"/>
      <c r="GTF4" s="265"/>
      <c r="GTG4" s="265"/>
      <c r="GTH4" s="265"/>
      <c r="GTI4" s="265"/>
      <c r="GTJ4" s="265"/>
      <c r="GTK4" s="265"/>
      <c r="GTL4" s="265"/>
      <c r="GTM4" s="265"/>
      <c r="GTN4" s="265"/>
      <c r="GTO4" s="265"/>
      <c r="GTP4" s="265"/>
      <c r="GTQ4" s="265"/>
      <c r="GTR4" s="265"/>
      <c r="GTS4" s="265"/>
      <c r="GTT4" s="265"/>
      <c r="GTU4" s="265"/>
      <c r="GTV4" s="265"/>
      <c r="GTW4" s="265"/>
      <c r="GTX4" s="265"/>
      <c r="GTY4" s="265"/>
      <c r="GTZ4" s="265"/>
      <c r="GUA4" s="265"/>
      <c r="GUB4" s="265"/>
      <c r="GUC4" s="265"/>
      <c r="GUD4" s="265"/>
      <c r="GUE4" s="265"/>
      <c r="GUF4" s="265"/>
      <c r="GUG4" s="265"/>
      <c r="GUH4" s="265"/>
      <c r="GUI4" s="265"/>
      <c r="GUJ4" s="265"/>
      <c r="GUK4" s="265"/>
      <c r="GUL4" s="265"/>
      <c r="GUM4" s="265"/>
      <c r="GUN4" s="265"/>
      <c r="GUO4" s="265"/>
      <c r="GUP4" s="265"/>
      <c r="GUQ4" s="265"/>
      <c r="GUR4" s="265"/>
      <c r="GUS4" s="265"/>
      <c r="GUT4" s="265"/>
      <c r="GUU4" s="265"/>
      <c r="GUV4" s="265"/>
      <c r="GUW4" s="265"/>
      <c r="GUX4" s="265"/>
      <c r="GUY4" s="265"/>
      <c r="GUZ4" s="265"/>
      <c r="GVA4" s="265"/>
      <c r="GVB4" s="265"/>
      <c r="GVC4" s="265"/>
      <c r="GVD4" s="265"/>
      <c r="GVE4" s="265"/>
      <c r="GVF4" s="265"/>
      <c r="GVG4" s="265"/>
      <c r="GVH4" s="265"/>
      <c r="GVI4" s="265"/>
      <c r="GVJ4" s="265"/>
      <c r="GVK4" s="265"/>
      <c r="GVL4" s="265"/>
      <c r="GVM4" s="265"/>
      <c r="GVN4" s="265"/>
      <c r="GVO4" s="265"/>
      <c r="GVP4" s="265"/>
      <c r="GVQ4" s="265"/>
      <c r="GVR4" s="265"/>
      <c r="GVS4" s="265"/>
      <c r="GVT4" s="265"/>
      <c r="GVU4" s="265"/>
      <c r="GVV4" s="265"/>
      <c r="GVW4" s="265"/>
      <c r="GVX4" s="265"/>
      <c r="GVY4" s="265"/>
      <c r="GVZ4" s="265"/>
      <c r="GWA4" s="265"/>
      <c r="GWB4" s="265"/>
      <c r="GWC4" s="265"/>
      <c r="GWD4" s="265"/>
      <c r="GWE4" s="265"/>
      <c r="GWF4" s="265"/>
      <c r="GWG4" s="265"/>
      <c r="GWH4" s="265"/>
      <c r="GWI4" s="265"/>
      <c r="GWJ4" s="265"/>
      <c r="GWK4" s="265"/>
      <c r="GWL4" s="265"/>
      <c r="GWM4" s="265"/>
      <c r="GWN4" s="265"/>
      <c r="GWO4" s="265"/>
      <c r="GWP4" s="265"/>
      <c r="GWQ4" s="265"/>
      <c r="GWR4" s="265"/>
      <c r="GWS4" s="265"/>
      <c r="GWT4" s="265"/>
      <c r="GWU4" s="265"/>
      <c r="GWV4" s="265"/>
      <c r="GWW4" s="265"/>
      <c r="GWX4" s="265"/>
      <c r="GWY4" s="265"/>
      <c r="GWZ4" s="265"/>
      <c r="GXA4" s="265"/>
      <c r="GXB4" s="265"/>
      <c r="GXC4" s="265"/>
      <c r="GXD4" s="265"/>
      <c r="GXE4" s="265"/>
      <c r="GXF4" s="265"/>
      <c r="GXG4" s="265"/>
      <c r="GXH4" s="265"/>
      <c r="GXI4" s="265"/>
      <c r="GXJ4" s="265"/>
      <c r="GXK4" s="265"/>
      <c r="GXL4" s="265"/>
      <c r="GXM4" s="265"/>
      <c r="GXN4" s="265"/>
      <c r="GXO4" s="265"/>
      <c r="GXP4" s="265"/>
      <c r="GXQ4" s="265"/>
      <c r="GXR4" s="265"/>
      <c r="GXS4" s="265"/>
      <c r="GXT4" s="265"/>
      <c r="GXU4" s="265"/>
      <c r="GXV4" s="265"/>
      <c r="GXW4" s="265"/>
      <c r="GXX4" s="265"/>
      <c r="GXY4" s="265"/>
      <c r="GXZ4" s="265"/>
      <c r="GYA4" s="265"/>
      <c r="GYB4" s="265"/>
      <c r="GYC4" s="265"/>
      <c r="GYD4" s="265"/>
      <c r="GYE4" s="265"/>
      <c r="GYF4" s="265"/>
      <c r="GYG4" s="265"/>
      <c r="GYH4" s="265"/>
      <c r="GYI4" s="265"/>
      <c r="GYJ4" s="265"/>
      <c r="GYK4" s="265"/>
      <c r="GYL4" s="265"/>
      <c r="GYM4" s="265"/>
      <c r="GYN4" s="265"/>
      <c r="GYO4" s="265"/>
      <c r="GYP4" s="265"/>
      <c r="GYQ4" s="265"/>
      <c r="GYR4" s="265"/>
      <c r="GYS4" s="265"/>
      <c r="GYT4" s="265"/>
      <c r="GYU4" s="265"/>
      <c r="GYV4" s="265"/>
      <c r="GYW4" s="265"/>
      <c r="GYX4" s="265"/>
      <c r="GYY4" s="265"/>
      <c r="GYZ4" s="265"/>
      <c r="GZA4" s="265"/>
      <c r="GZB4" s="265"/>
      <c r="GZC4" s="265"/>
      <c r="GZD4" s="265"/>
      <c r="GZE4" s="265"/>
      <c r="GZF4" s="265"/>
      <c r="GZG4" s="265"/>
      <c r="GZH4" s="265"/>
      <c r="GZI4" s="265"/>
      <c r="GZJ4" s="265"/>
      <c r="GZK4" s="265"/>
      <c r="GZL4" s="265"/>
      <c r="GZM4" s="265"/>
      <c r="GZN4" s="265"/>
      <c r="GZO4" s="265"/>
      <c r="GZP4" s="265"/>
      <c r="GZQ4" s="265"/>
      <c r="GZR4" s="265"/>
      <c r="GZS4" s="265"/>
      <c r="GZT4" s="265"/>
      <c r="GZU4" s="265"/>
      <c r="GZV4" s="265"/>
      <c r="GZW4" s="265"/>
      <c r="GZX4" s="265"/>
      <c r="GZY4" s="265"/>
      <c r="GZZ4" s="265"/>
      <c r="HAA4" s="265"/>
      <c r="HAB4" s="265"/>
      <c r="HAC4" s="265"/>
      <c r="HAD4" s="265"/>
      <c r="HAE4" s="265"/>
      <c r="HAF4" s="265"/>
      <c r="HAG4" s="265"/>
      <c r="HAH4" s="265"/>
      <c r="HAI4" s="265"/>
      <c r="HAJ4" s="265"/>
      <c r="HAK4" s="265"/>
      <c r="HAL4" s="265"/>
      <c r="HAM4" s="265"/>
      <c r="HAN4" s="265"/>
      <c r="HAO4" s="265"/>
      <c r="HAP4" s="265"/>
      <c r="HAQ4" s="265"/>
      <c r="HAR4" s="265"/>
      <c r="HAS4" s="265"/>
      <c r="HAT4" s="265"/>
      <c r="HAU4" s="265"/>
      <c r="HAV4" s="265"/>
      <c r="HAW4" s="265"/>
      <c r="HAX4" s="265"/>
      <c r="HAY4" s="265"/>
      <c r="HAZ4" s="265"/>
      <c r="HBA4" s="265"/>
      <c r="HBB4" s="265"/>
      <c r="HBC4" s="265"/>
      <c r="HBD4" s="265"/>
      <c r="HBE4" s="265"/>
      <c r="HBF4" s="265"/>
      <c r="HBG4" s="265"/>
      <c r="HBH4" s="265"/>
      <c r="HBI4" s="265"/>
      <c r="HBJ4" s="265"/>
      <c r="HBK4" s="265"/>
      <c r="HBL4" s="265"/>
      <c r="HBM4" s="265"/>
      <c r="HBN4" s="265"/>
      <c r="HBO4" s="265"/>
      <c r="HBP4" s="265"/>
      <c r="HBQ4" s="265"/>
      <c r="HBR4" s="265"/>
      <c r="HBS4" s="265"/>
      <c r="HBT4" s="265"/>
      <c r="HBU4" s="265"/>
      <c r="HBV4" s="265"/>
      <c r="HBW4" s="265"/>
      <c r="HBX4" s="265"/>
      <c r="HBY4" s="265"/>
      <c r="HBZ4" s="265"/>
      <c r="HCA4" s="265"/>
      <c r="HCB4" s="265"/>
      <c r="HCC4" s="265"/>
      <c r="HCD4" s="265"/>
      <c r="HCE4" s="265"/>
      <c r="HCF4" s="265"/>
      <c r="HCG4" s="265"/>
      <c r="HCH4" s="265"/>
      <c r="HCI4" s="265"/>
      <c r="HCJ4" s="265"/>
      <c r="HCK4" s="265"/>
      <c r="HCL4" s="265"/>
      <c r="HCM4" s="265"/>
      <c r="HCN4" s="265"/>
      <c r="HCO4" s="265"/>
      <c r="HCP4" s="265"/>
      <c r="HCQ4" s="265"/>
      <c r="HCR4" s="265"/>
      <c r="HCS4" s="265"/>
      <c r="HCT4" s="265"/>
      <c r="HCU4" s="265"/>
      <c r="HCV4" s="265"/>
      <c r="HCW4" s="265"/>
      <c r="HCX4" s="265"/>
      <c r="HCY4" s="265"/>
      <c r="HCZ4" s="265"/>
      <c r="HDA4" s="265"/>
      <c r="HDB4" s="265"/>
      <c r="HDC4" s="265"/>
      <c r="HDD4" s="265"/>
      <c r="HDE4" s="265"/>
      <c r="HDF4" s="265"/>
      <c r="HDG4" s="265"/>
      <c r="HDH4" s="265"/>
      <c r="HDI4" s="265"/>
      <c r="HDJ4" s="265"/>
      <c r="HDK4" s="265"/>
      <c r="HDL4" s="265"/>
      <c r="HDM4" s="265"/>
      <c r="HDN4" s="265"/>
      <c r="HDO4" s="265"/>
      <c r="HDP4" s="265"/>
      <c r="HDQ4" s="265"/>
      <c r="HDR4" s="265"/>
      <c r="HDS4" s="265"/>
      <c r="HDT4" s="265"/>
      <c r="HDU4" s="265"/>
      <c r="HDV4" s="265"/>
      <c r="HDW4" s="265"/>
      <c r="HDX4" s="265"/>
      <c r="HDY4" s="265"/>
      <c r="HDZ4" s="265"/>
      <c r="HEA4" s="265"/>
      <c r="HEB4" s="265"/>
      <c r="HEC4" s="265"/>
      <c r="HED4" s="265"/>
      <c r="HEE4" s="265"/>
      <c r="HEF4" s="265"/>
      <c r="HEG4" s="265"/>
      <c r="HEH4" s="265"/>
      <c r="HEI4" s="265"/>
      <c r="HEJ4" s="265"/>
      <c r="HEK4" s="265"/>
      <c r="HEL4" s="265"/>
      <c r="HEM4" s="265"/>
      <c r="HEN4" s="265"/>
      <c r="HEO4" s="265"/>
      <c r="HEP4" s="265"/>
      <c r="HEQ4" s="265"/>
      <c r="HER4" s="265"/>
      <c r="HES4" s="265"/>
      <c r="HET4" s="265"/>
      <c r="HEU4" s="265"/>
      <c r="HEV4" s="265"/>
      <c r="HEW4" s="265"/>
      <c r="HEX4" s="265"/>
      <c r="HEY4" s="265"/>
      <c r="HEZ4" s="265"/>
      <c r="HFA4" s="265"/>
      <c r="HFB4" s="265"/>
      <c r="HFC4" s="265"/>
      <c r="HFD4" s="265"/>
      <c r="HFE4" s="265"/>
      <c r="HFF4" s="265"/>
      <c r="HFG4" s="265"/>
      <c r="HFH4" s="265"/>
      <c r="HFI4" s="265"/>
      <c r="HFJ4" s="265"/>
      <c r="HFK4" s="265"/>
      <c r="HFL4" s="265"/>
      <c r="HFM4" s="265"/>
      <c r="HFN4" s="265"/>
      <c r="HFO4" s="265"/>
      <c r="HFP4" s="265"/>
      <c r="HFQ4" s="265"/>
      <c r="HFR4" s="265"/>
      <c r="HFS4" s="265"/>
      <c r="HFT4" s="265"/>
      <c r="HFU4" s="265"/>
      <c r="HFV4" s="265"/>
      <c r="HFW4" s="265"/>
      <c r="HFX4" s="265"/>
      <c r="HFY4" s="265"/>
      <c r="HFZ4" s="265"/>
      <c r="HGA4" s="265"/>
      <c r="HGB4" s="265"/>
      <c r="HGC4" s="265"/>
      <c r="HGD4" s="265"/>
      <c r="HGE4" s="265"/>
      <c r="HGF4" s="265"/>
      <c r="HGG4" s="265"/>
      <c r="HGH4" s="265"/>
      <c r="HGI4" s="265"/>
      <c r="HGJ4" s="265"/>
      <c r="HGK4" s="265"/>
      <c r="HGL4" s="265"/>
      <c r="HGM4" s="265"/>
      <c r="HGN4" s="265"/>
      <c r="HGO4" s="265"/>
      <c r="HGP4" s="265"/>
      <c r="HGQ4" s="265"/>
      <c r="HGR4" s="265"/>
      <c r="HGS4" s="265"/>
      <c r="HGT4" s="265"/>
      <c r="HGU4" s="265"/>
      <c r="HGV4" s="265"/>
      <c r="HGW4" s="265"/>
      <c r="HGX4" s="265"/>
      <c r="HGY4" s="265"/>
      <c r="HGZ4" s="265"/>
      <c r="HHA4" s="265"/>
      <c r="HHB4" s="265"/>
      <c r="HHC4" s="265"/>
      <c r="HHD4" s="265"/>
      <c r="HHE4" s="265"/>
      <c r="HHF4" s="265"/>
      <c r="HHG4" s="265"/>
      <c r="HHH4" s="265"/>
      <c r="HHI4" s="265"/>
      <c r="HHJ4" s="265"/>
      <c r="HHK4" s="265"/>
      <c r="HHL4" s="265"/>
      <c r="HHM4" s="265"/>
      <c r="HHN4" s="265"/>
      <c r="HHO4" s="265"/>
      <c r="HHP4" s="265"/>
      <c r="HHQ4" s="265"/>
      <c r="HHR4" s="265"/>
      <c r="HHS4" s="265"/>
      <c r="HHT4" s="265"/>
      <c r="HHU4" s="265"/>
      <c r="HHV4" s="265"/>
      <c r="HHW4" s="265"/>
      <c r="HHX4" s="265"/>
      <c r="HHY4" s="265"/>
      <c r="HHZ4" s="265"/>
      <c r="HIA4" s="265"/>
      <c r="HIB4" s="265"/>
      <c r="HIC4" s="265"/>
      <c r="HID4" s="265"/>
      <c r="HIE4" s="265"/>
      <c r="HIF4" s="265"/>
      <c r="HIG4" s="265"/>
      <c r="HIH4" s="265"/>
      <c r="HII4" s="265"/>
      <c r="HIJ4" s="265"/>
      <c r="HIK4" s="265"/>
      <c r="HIL4" s="265"/>
      <c r="HIM4" s="265"/>
      <c r="HIN4" s="265"/>
      <c r="HIO4" s="265"/>
      <c r="HIP4" s="265"/>
      <c r="HIQ4" s="265"/>
      <c r="HIR4" s="265"/>
      <c r="HIS4" s="265"/>
      <c r="HIT4" s="265"/>
      <c r="HIU4" s="265"/>
      <c r="HIV4" s="265"/>
      <c r="HIW4" s="265"/>
      <c r="HIX4" s="265"/>
      <c r="HIY4" s="265"/>
      <c r="HIZ4" s="265"/>
      <c r="HJA4" s="265"/>
      <c r="HJB4" s="265"/>
      <c r="HJC4" s="265"/>
      <c r="HJD4" s="265"/>
      <c r="HJE4" s="265"/>
      <c r="HJF4" s="265"/>
      <c r="HJG4" s="265"/>
      <c r="HJH4" s="265"/>
      <c r="HJI4" s="265"/>
      <c r="HJJ4" s="265"/>
      <c r="HJK4" s="265"/>
      <c r="HJL4" s="265"/>
      <c r="HJM4" s="265"/>
      <c r="HJN4" s="265"/>
      <c r="HJO4" s="265"/>
      <c r="HJP4" s="265"/>
      <c r="HJQ4" s="265"/>
      <c r="HJR4" s="265"/>
      <c r="HJS4" s="265"/>
      <c r="HJT4" s="265"/>
      <c r="HJU4" s="265"/>
      <c r="HJV4" s="265"/>
      <c r="HJW4" s="265"/>
      <c r="HJX4" s="265"/>
      <c r="HJY4" s="265"/>
      <c r="HJZ4" s="265"/>
      <c r="HKA4" s="265"/>
      <c r="HKB4" s="265"/>
      <c r="HKC4" s="265"/>
      <c r="HKD4" s="265"/>
      <c r="HKE4" s="265"/>
      <c r="HKF4" s="265"/>
      <c r="HKG4" s="265"/>
      <c r="HKH4" s="265"/>
      <c r="HKI4" s="265"/>
      <c r="HKJ4" s="265"/>
      <c r="HKK4" s="265"/>
      <c r="HKL4" s="265"/>
      <c r="HKM4" s="265"/>
      <c r="HKN4" s="265"/>
      <c r="HKO4" s="265"/>
      <c r="HKP4" s="265"/>
      <c r="HKQ4" s="265"/>
      <c r="HKR4" s="265"/>
      <c r="HKS4" s="265"/>
      <c r="HKT4" s="265"/>
      <c r="HKU4" s="265"/>
      <c r="HKV4" s="265"/>
      <c r="HKW4" s="265"/>
      <c r="HKX4" s="265"/>
      <c r="HKY4" s="265"/>
      <c r="HKZ4" s="265"/>
      <c r="HLA4" s="265"/>
      <c r="HLB4" s="265"/>
      <c r="HLC4" s="265"/>
      <c r="HLD4" s="265"/>
      <c r="HLE4" s="265"/>
      <c r="HLF4" s="265"/>
      <c r="HLG4" s="265"/>
      <c r="HLH4" s="265"/>
      <c r="HLI4" s="265"/>
      <c r="HLJ4" s="265"/>
      <c r="HLK4" s="265"/>
      <c r="HLL4" s="265"/>
      <c r="HLM4" s="265"/>
      <c r="HLN4" s="265"/>
      <c r="HLO4" s="265"/>
      <c r="HLP4" s="265"/>
      <c r="HLQ4" s="265"/>
      <c r="HLR4" s="265"/>
      <c r="HLS4" s="265"/>
      <c r="HLT4" s="265"/>
      <c r="HLU4" s="265"/>
      <c r="HLV4" s="265"/>
      <c r="HLW4" s="265"/>
      <c r="HLX4" s="265"/>
      <c r="HLY4" s="265"/>
      <c r="HLZ4" s="265"/>
      <c r="HMA4" s="265"/>
      <c r="HMB4" s="265"/>
      <c r="HMC4" s="265"/>
      <c r="HMD4" s="265"/>
      <c r="HME4" s="265"/>
      <c r="HMF4" s="265"/>
      <c r="HMG4" s="265"/>
      <c r="HMH4" s="265"/>
      <c r="HMI4" s="265"/>
      <c r="HMJ4" s="265"/>
      <c r="HMK4" s="265"/>
      <c r="HML4" s="265"/>
      <c r="HMM4" s="265"/>
      <c r="HMN4" s="265"/>
      <c r="HMO4" s="265"/>
      <c r="HMP4" s="265"/>
      <c r="HMQ4" s="265"/>
      <c r="HMR4" s="265"/>
      <c r="HMS4" s="265"/>
      <c r="HMT4" s="265"/>
      <c r="HMU4" s="265"/>
      <c r="HMV4" s="265"/>
      <c r="HMW4" s="265"/>
      <c r="HMX4" s="265"/>
      <c r="HMY4" s="265"/>
      <c r="HMZ4" s="265"/>
      <c r="HNA4" s="265"/>
      <c r="HNB4" s="265"/>
      <c r="HNC4" s="265"/>
      <c r="HND4" s="265"/>
      <c r="HNE4" s="265"/>
      <c r="HNF4" s="265"/>
      <c r="HNG4" s="265"/>
      <c r="HNH4" s="265"/>
      <c r="HNI4" s="265"/>
      <c r="HNJ4" s="265"/>
      <c r="HNK4" s="265"/>
      <c r="HNL4" s="265"/>
      <c r="HNM4" s="265"/>
      <c r="HNN4" s="265"/>
      <c r="HNO4" s="265"/>
      <c r="HNP4" s="265"/>
      <c r="HNQ4" s="265"/>
      <c r="HNR4" s="265"/>
      <c r="HNS4" s="265"/>
      <c r="HNT4" s="265"/>
      <c r="HNU4" s="265"/>
      <c r="HNV4" s="265"/>
      <c r="HNW4" s="265"/>
      <c r="HNX4" s="265"/>
      <c r="HNY4" s="265"/>
      <c r="HNZ4" s="265"/>
      <c r="HOA4" s="265"/>
      <c r="HOB4" s="265"/>
      <c r="HOC4" s="265"/>
      <c r="HOD4" s="265"/>
      <c r="HOE4" s="265"/>
      <c r="HOF4" s="265"/>
      <c r="HOG4" s="265"/>
      <c r="HOH4" s="265"/>
      <c r="HOI4" s="265"/>
      <c r="HOJ4" s="265"/>
      <c r="HOK4" s="265"/>
      <c r="HOL4" s="265"/>
      <c r="HOM4" s="265"/>
      <c r="HON4" s="265"/>
      <c r="HOO4" s="265"/>
      <c r="HOP4" s="265"/>
      <c r="HOQ4" s="265"/>
      <c r="HOR4" s="265"/>
      <c r="HOS4" s="265"/>
      <c r="HOT4" s="265"/>
      <c r="HOU4" s="265"/>
      <c r="HOV4" s="265"/>
      <c r="HOW4" s="265"/>
      <c r="HOX4" s="265"/>
      <c r="HOY4" s="265"/>
      <c r="HOZ4" s="265"/>
      <c r="HPA4" s="265"/>
      <c r="HPB4" s="265"/>
      <c r="HPC4" s="265"/>
      <c r="HPD4" s="265"/>
      <c r="HPE4" s="265"/>
      <c r="HPF4" s="265"/>
      <c r="HPG4" s="265"/>
      <c r="HPH4" s="265"/>
      <c r="HPI4" s="265"/>
      <c r="HPJ4" s="265"/>
      <c r="HPK4" s="265"/>
      <c r="HPL4" s="265"/>
      <c r="HPM4" s="265"/>
      <c r="HPN4" s="265"/>
      <c r="HPO4" s="265"/>
      <c r="HPP4" s="265"/>
      <c r="HPQ4" s="265"/>
      <c r="HPR4" s="265"/>
      <c r="HPS4" s="265"/>
      <c r="HPT4" s="265"/>
      <c r="HPU4" s="265"/>
      <c r="HPV4" s="265"/>
      <c r="HPW4" s="265"/>
      <c r="HPX4" s="265"/>
      <c r="HPY4" s="265"/>
      <c r="HPZ4" s="265"/>
      <c r="HQA4" s="265"/>
      <c r="HQB4" s="265"/>
      <c r="HQC4" s="265"/>
      <c r="HQD4" s="265"/>
      <c r="HQE4" s="265"/>
      <c r="HQF4" s="265"/>
      <c r="HQG4" s="265"/>
      <c r="HQH4" s="265"/>
      <c r="HQI4" s="265"/>
      <c r="HQJ4" s="265"/>
      <c r="HQK4" s="265"/>
      <c r="HQL4" s="265"/>
      <c r="HQM4" s="265"/>
      <c r="HQN4" s="265"/>
      <c r="HQO4" s="265"/>
      <c r="HQP4" s="265"/>
      <c r="HQQ4" s="265"/>
      <c r="HQR4" s="265"/>
      <c r="HQS4" s="265"/>
      <c r="HQT4" s="265"/>
      <c r="HQU4" s="265"/>
      <c r="HQV4" s="265"/>
      <c r="HQW4" s="265"/>
      <c r="HQX4" s="265"/>
      <c r="HQY4" s="265"/>
      <c r="HQZ4" s="265"/>
      <c r="HRA4" s="265"/>
      <c r="HRB4" s="265"/>
      <c r="HRC4" s="265"/>
      <c r="HRD4" s="265"/>
      <c r="HRE4" s="265"/>
      <c r="HRF4" s="265"/>
      <c r="HRG4" s="265"/>
      <c r="HRH4" s="265"/>
      <c r="HRI4" s="265"/>
      <c r="HRJ4" s="265"/>
      <c r="HRK4" s="265"/>
      <c r="HRL4" s="265"/>
      <c r="HRM4" s="265"/>
      <c r="HRN4" s="265"/>
      <c r="HRO4" s="265"/>
      <c r="HRP4" s="265"/>
      <c r="HRQ4" s="265"/>
      <c r="HRR4" s="265"/>
      <c r="HRS4" s="265"/>
      <c r="HRT4" s="265"/>
      <c r="HRU4" s="265"/>
      <c r="HRV4" s="265"/>
      <c r="HRW4" s="265"/>
      <c r="HRX4" s="265"/>
      <c r="HRY4" s="265"/>
      <c r="HRZ4" s="265"/>
      <c r="HSA4" s="265"/>
      <c r="HSB4" s="265"/>
      <c r="HSC4" s="265"/>
      <c r="HSD4" s="265"/>
      <c r="HSE4" s="265"/>
      <c r="HSF4" s="265"/>
      <c r="HSG4" s="265"/>
      <c r="HSH4" s="265"/>
      <c r="HSI4" s="265"/>
      <c r="HSJ4" s="265"/>
      <c r="HSK4" s="265"/>
      <c r="HSL4" s="265"/>
      <c r="HSM4" s="265"/>
      <c r="HSN4" s="265"/>
      <c r="HSO4" s="265"/>
      <c r="HSP4" s="265"/>
      <c r="HSQ4" s="265"/>
      <c r="HSR4" s="265"/>
      <c r="HSS4" s="265"/>
      <c r="HST4" s="265"/>
      <c r="HSU4" s="265"/>
      <c r="HSV4" s="265"/>
      <c r="HSW4" s="265"/>
      <c r="HSX4" s="265"/>
      <c r="HSY4" s="265"/>
      <c r="HSZ4" s="265"/>
      <c r="HTA4" s="265"/>
      <c r="HTB4" s="265"/>
      <c r="HTC4" s="265"/>
      <c r="HTD4" s="265"/>
      <c r="HTE4" s="265"/>
      <c r="HTF4" s="265"/>
      <c r="HTG4" s="265"/>
      <c r="HTH4" s="265"/>
      <c r="HTI4" s="265"/>
      <c r="HTJ4" s="265"/>
      <c r="HTK4" s="265"/>
      <c r="HTL4" s="265"/>
      <c r="HTM4" s="265"/>
      <c r="HTN4" s="265"/>
      <c r="HTO4" s="265"/>
      <c r="HTP4" s="265"/>
      <c r="HTQ4" s="265"/>
      <c r="HTR4" s="265"/>
      <c r="HTS4" s="265"/>
      <c r="HTT4" s="265"/>
      <c r="HTU4" s="265"/>
      <c r="HTV4" s="265"/>
      <c r="HTW4" s="265"/>
      <c r="HTX4" s="265"/>
      <c r="HTY4" s="265"/>
      <c r="HTZ4" s="265"/>
      <c r="HUA4" s="265"/>
      <c r="HUB4" s="265"/>
      <c r="HUC4" s="265"/>
      <c r="HUD4" s="265"/>
      <c r="HUE4" s="265"/>
      <c r="HUF4" s="265"/>
      <c r="HUG4" s="265"/>
      <c r="HUH4" s="265"/>
      <c r="HUI4" s="265"/>
      <c r="HUJ4" s="265"/>
      <c r="HUK4" s="265"/>
      <c r="HUL4" s="265"/>
      <c r="HUM4" s="265"/>
      <c r="HUN4" s="265"/>
      <c r="HUO4" s="265"/>
      <c r="HUP4" s="265"/>
      <c r="HUQ4" s="265"/>
      <c r="HUR4" s="265"/>
      <c r="HUS4" s="265"/>
      <c r="HUT4" s="265"/>
      <c r="HUU4" s="265"/>
      <c r="HUV4" s="265"/>
      <c r="HUW4" s="265"/>
      <c r="HUX4" s="265"/>
      <c r="HUY4" s="265"/>
      <c r="HUZ4" s="265"/>
      <c r="HVA4" s="265"/>
      <c r="HVB4" s="265"/>
      <c r="HVC4" s="265"/>
      <c r="HVD4" s="265"/>
      <c r="HVE4" s="265"/>
      <c r="HVF4" s="265"/>
      <c r="HVG4" s="265"/>
      <c r="HVH4" s="265"/>
      <c r="HVI4" s="265"/>
      <c r="HVJ4" s="265"/>
      <c r="HVK4" s="265"/>
      <c r="HVL4" s="265"/>
      <c r="HVM4" s="265"/>
      <c r="HVN4" s="265"/>
      <c r="HVO4" s="265"/>
      <c r="HVP4" s="265"/>
      <c r="HVQ4" s="265"/>
      <c r="HVR4" s="265"/>
      <c r="HVS4" s="265"/>
      <c r="HVT4" s="265"/>
      <c r="HVU4" s="265"/>
      <c r="HVV4" s="265"/>
      <c r="HVW4" s="265"/>
      <c r="HVX4" s="265"/>
      <c r="HVY4" s="265"/>
      <c r="HVZ4" s="265"/>
      <c r="HWA4" s="265"/>
      <c r="HWB4" s="265"/>
      <c r="HWC4" s="265"/>
      <c r="HWD4" s="265"/>
      <c r="HWE4" s="265"/>
      <c r="HWF4" s="265"/>
      <c r="HWG4" s="265"/>
      <c r="HWH4" s="265"/>
      <c r="HWI4" s="265"/>
      <c r="HWJ4" s="265"/>
      <c r="HWK4" s="265"/>
      <c r="HWL4" s="265"/>
      <c r="HWM4" s="265"/>
      <c r="HWN4" s="265"/>
      <c r="HWO4" s="265"/>
      <c r="HWP4" s="265"/>
      <c r="HWQ4" s="265"/>
      <c r="HWR4" s="265"/>
      <c r="HWS4" s="265"/>
      <c r="HWT4" s="265"/>
      <c r="HWU4" s="265"/>
      <c r="HWV4" s="265"/>
      <c r="HWW4" s="265"/>
      <c r="HWX4" s="265"/>
      <c r="HWY4" s="265"/>
      <c r="HWZ4" s="265"/>
      <c r="HXA4" s="265"/>
      <c r="HXB4" s="265"/>
      <c r="HXC4" s="265"/>
      <c r="HXD4" s="265"/>
      <c r="HXE4" s="265"/>
      <c r="HXF4" s="265"/>
      <c r="HXG4" s="265"/>
      <c r="HXH4" s="265"/>
      <c r="HXI4" s="265"/>
      <c r="HXJ4" s="265"/>
      <c r="HXK4" s="265"/>
      <c r="HXL4" s="265"/>
      <c r="HXM4" s="265"/>
      <c r="HXN4" s="265"/>
      <c r="HXO4" s="265"/>
      <c r="HXP4" s="265"/>
      <c r="HXQ4" s="265"/>
      <c r="HXR4" s="265"/>
      <c r="HXS4" s="265"/>
      <c r="HXT4" s="265"/>
      <c r="HXU4" s="265"/>
      <c r="HXV4" s="265"/>
      <c r="HXW4" s="265"/>
      <c r="HXX4" s="265"/>
      <c r="HXY4" s="265"/>
      <c r="HXZ4" s="265"/>
      <c r="HYA4" s="265"/>
      <c r="HYB4" s="265"/>
      <c r="HYC4" s="265"/>
      <c r="HYD4" s="265"/>
      <c r="HYE4" s="265"/>
      <c r="HYF4" s="265"/>
      <c r="HYG4" s="265"/>
      <c r="HYH4" s="265"/>
      <c r="HYI4" s="265"/>
      <c r="HYJ4" s="265"/>
      <c r="HYK4" s="265"/>
      <c r="HYL4" s="265"/>
      <c r="HYM4" s="265"/>
      <c r="HYN4" s="265"/>
      <c r="HYO4" s="265"/>
      <c r="HYP4" s="265"/>
      <c r="HYQ4" s="265"/>
      <c r="HYR4" s="265"/>
      <c r="HYS4" s="265"/>
      <c r="HYT4" s="265"/>
      <c r="HYU4" s="265"/>
      <c r="HYV4" s="265"/>
      <c r="HYW4" s="265"/>
      <c r="HYX4" s="265"/>
      <c r="HYY4" s="265"/>
      <c r="HYZ4" s="265"/>
      <c r="HZA4" s="265"/>
      <c r="HZB4" s="265"/>
      <c r="HZC4" s="265"/>
      <c r="HZD4" s="265"/>
      <c r="HZE4" s="265"/>
      <c r="HZF4" s="265"/>
      <c r="HZG4" s="265"/>
      <c r="HZH4" s="265"/>
      <c r="HZI4" s="265"/>
      <c r="HZJ4" s="265"/>
      <c r="HZK4" s="265"/>
      <c r="HZL4" s="265"/>
      <c r="HZM4" s="265"/>
      <c r="HZN4" s="265"/>
      <c r="HZO4" s="265"/>
      <c r="HZP4" s="265"/>
      <c r="HZQ4" s="265"/>
      <c r="HZR4" s="265"/>
      <c r="HZS4" s="265"/>
      <c r="HZT4" s="265"/>
      <c r="HZU4" s="265"/>
      <c r="HZV4" s="265"/>
      <c r="HZW4" s="265"/>
      <c r="HZX4" s="265"/>
      <c r="HZY4" s="265"/>
      <c r="HZZ4" s="265"/>
      <c r="IAA4" s="265"/>
      <c r="IAB4" s="265"/>
      <c r="IAC4" s="265"/>
      <c r="IAD4" s="265"/>
      <c r="IAE4" s="265"/>
      <c r="IAF4" s="265"/>
      <c r="IAG4" s="265"/>
      <c r="IAH4" s="265"/>
      <c r="IAI4" s="265"/>
      <c r="IAJ4" s="265"/>
      <c r="IAK4" s="265"/>
      <c r="IAL4" s="265"/>
      <c r="IAM4" s="265"/>
      <c r="IAN4" s="265"/>
      <c r="IAO4" s="265"/>
      <c r="IAP4" s="265"/>
      <c r="IAQ4" s="265"/>
      <c r="IAR4" s="265"/>
      <c r="IAS4" s="265"/>
      <c r="IAT4" s="265"/>
      <c r="IAU4" s="265"/>
      <c r="IAV4" s="265"/>
      <c r="IAW4" s="265"/>
      <c r="IAX4" s="265"/>
      <c r="IAY4" s="265"/>
      <c r="IAZ4" s="265"/>
      <c r="IBA4" s="265"/>
      <c r="IBB4" s="265"/>
      <c r="IBC4" s="265"/>
      <c r="IBD4" s="265"/>
      <c r="IBE4" s="265"/>
      <c r="IBF4" s="265"/>
      <c r="IBG4" s="265"/>
      <c r="IBH4" s="265"/>
      <c r="IBI4" s="265"/>
      <c r="IBJ4" s="265"/>
      <c r="IBK4" s="265"/>
      <c r="IBL4" s="265"/>
      <c r="IBM4" s="265"/>
      <c r="IBN4" s="265"/>
      <c r="IBO4" s="265"/>
      <c r="IBP4" s="265"/>
      <c r="IBQ4" s="265"/>
      <c r="IBR4" s="265"/>
      <c r="IBS4" s="265"/>
      <c r="IBT4" s="265"/>
      <c r="IBU4" s="265"/>
      <c r="IBV4" s="265"/>
      <c r="IBW4" s="265"/>
      <c r="IBX4" s="265"/>
      <c r="IBY4" s="265"/>
      <c r="IBZ4" s="265"/>
      <c r="ICA4" s="265"/>
      <c r="ICB4" s="265"/>
      <c r="ICC4" s="265"/>
      <c r="ICD4" s="265"/>
      <c r="ICE4" s="265"/>
      <c r="ICF4" s="265"/>
      <c r="ICG4" s="265"/>
      <c r="ICH4" s="265"/>
      <c r="ICI4" s="265"/>
      <c r="ICJ4" s="265"/>
      <c r="ICK4" s="265"/>
      <c r="ICL4" s="265"/>
      <c r="ICM4" s="265"/>
      <c r="ICN4" s="265"/>
      <c r="ICO4" s="265"/>
      <c r="ICP4" s="265"/>
      <c r="ICQ4" s="265"/>
      <c r="ICR4" s="265"/>
      <c r="ICS4" s="265"/>
      <c r="ICT4" s="265"/>
      <c r="ICU4" s="265"/>
      <c r="ICV4" s="265"/>
      <c r="ICW4" s="265"/>
      <c r="ICX4" s="265"/>
      <c r="ICY4" s="265"/>
      <c r="ICZ4" s="265"/>
      <c r="IDA4" s="265"/>
      <c r="IDB4" s="265"/>
      <c r="IDC4" s="265"/>
      <c r="IDD4" s="265"/>
      <c r="IDE4" s="265"/>
      <c r="IDF4" s="265"/>
      <c r="IDG4" s="265"/>
      <c r="IDH4" s="265"/>
      <c r="IDI4" s="265"/>
      <c r="IDJ4" s="265"/>
      <c r="IDK4" s="265"/>
      <c r="IDL4" s="265"/>
      <c r="IDM4" s="265"/>
      <c r="IDN4" s="265"/>
      <c r="IDO4" s="265"/>
      <c r="IDP4" s="265"/>
      <c r="IDQ4" s="265"/>
      <c r="IDR4" s="265"/>
      <c r="IDS4" s="265"/>
      <c r="IDT4" s="265"/>
      <c r="IDU4" s="265"/>
      <c r="IDV4" s="265"/>
      <c r="IDW4" s="265"/>
      <c r="IDX4" s="265"/>
      <c r="IDY4" s="265"/>
      <c r="IDZ4" s="265"/>
      <c r="IEA4" s="265"/>
      <c r="IEB4" s="265"/>
      <c r="IEC4" s="265"/>
      <c r="IED4" s="265"/>
      <c r="IEE4" s="265"/>
      <c r="IEF4" s="265"/>
      <c r="IEG4" s="265"/>
      <c r="IEH4" s="265"/>
      <c r="IEI4" s="265"/>
      <c r="IEJ4" s="265"/>
      <c r="IEK4" s="265"/>
      <c r="IEL4" s="265"/>
      <c r="IEM4" s="265"/>
      <c r="IEN4" s="265"/>
      <c r="IEO4" s="265"/>
      <c r="IEP4" s="265"/>
      <c r="IEQ4" s="265"/>
      <c r="IER4" s="265"/>
      <c r="IES4" s="265"/>
      <c r="IET4" s="265"/>
      <c r="IEU4" s="265"/>
      <c r="IEV4" s="265"/>
      <c r="IEW4" s="265"/>
      <c r="IEX4" s="265"/>
      <c r="IEY4" s="265"/>
      <c r="IEZ4" s="265"/>
      <c r="IFA4" s="265"/>
      <c r="IFB4" s="265"/>
      <c r="IFC4" s="265"/>
      <c r="IFD4" s="265"/>
      <c r="IFE4" s="265"/>
      <c r="IFF4" s="265"/>
      <c r="IFG4" s="265"/>
      <c r="IFH4" s="265"/>
      <c r="IFI4" s="265"/>
      <c r="IFJ4" s="265"/>
      <c r="IFK4" s="265"/>
      <c r="IFL4" s="265"/>
      <c r="IFM4" s="265"/>
      <c r="IFN4" s="265"/>
      <c r="IFO4" s="265"/>
      <c r="IFP4" s="265"/>
      <c r="IFQ4" s="265"/>
      <c r="IFR4" s="265"/>
      <c r="IFS4" s="265"/>
      <c r="IFT4" s="265"/>
      <c r="IFU4" s="265"/>
      <c r="IFV4" s="265"/>
      <c r="IFW4" s="265"/>
      <c r="IFX4" s="265"/>
      <c r="IFY4" s="265"/>
      <c r="IFZ4" s="265"/>
      <c r="IGA4" s="265"/>
      <c r="IGB4" s="265"/>
      <c r="IGC4" s="265"/>
      <c r="IGD4" s="265"/>
      <c r="IGE4" s="265"/>
      <c r="IGF4" s="265"/>
      <c r="IGG4" s="265"/>
      <c r="IGH4" s="265"/>
      <c r="IGI4" s="265"/>
      <c r="IGJ4" s="265"/>
      <c r="IGK4" s="265"/>
      <c r="IGL4" s="265"/>
      <c r="IGM4" s="265"/>
      <c r="IGN4" s="265"/>
      <c r="IGO4" s="265"/>
      <c r="IGP4" s="265"/>
      <c r="IGQ4" s="265"/>
      <c r="IGR4" s="265"/>
      <c r="IGS4" s="265"/>
      <c r="IGT4" s="265"/>
      <c r="IGU4" s="265"/>
      <c r="IGV4" s="265"/>
      <c r="IGW4" s="265"/>
      <c r="IGX4" s="265"/>
      <c r="IGY4" s="265"/>
      <c r="IGZ4" s="265"/>
      <c r="IHA4" s="265"/>
      <c r="IHB4" s="265"/>
      <c r="IHC4" s="265"/>
      <c r="IHD4" s="265"/>
      <c r="IHE4" s="265"/>
      <c r="IHF4" s="265"/>
      <c r="IHG4" s="265"/>
      <c r="IHH4" s="265"/>
      <c r="IHI4" s="265"/>
      <c r="IHJ4" s="265"/>
      <c r="IHK4" s="265"/>
      <c r="IHL4" s="265"/>
      <c r="IHM4" s="265"/>
      <c r="IHN4" s="265"/>
      <c r="IHO4" s="265"/>
      <c r="IHP4" s="265"/>
      <c r="IHQ4" s="265"/>
      <c r="IHR4" s="265"/>
      <c r="IHS4" s="265"/>
      <c r="IHT4" s="265"/>
      <c r="IHU4" s="265"/>
      <c r="IHV4" s="265"/>
      <c r="IHW4" s="265"/>
      <c r="IHX4" s="265"/>
      <c r="IHY4" s="265"/>
      <c r="IHZ4" s="265"/>
      <c r="IIA4" s="265"/>
      <c r="IIB4" s="265"/>
      <c r="IIC4" s="265"/>
      <c r="IID4" s="265"/>
      <c r="IIE4" s="265"/>
      <c r="IIF4" s="265"/>
      <c r="IIG4" s="265"/>
      <c r="IIH4" s="265"/>
      <c r="III4" s="265"/>
      <c r="IIJ4" s="265"/>
      <c r="IIK4" s="265"/>
      <c r="IIL4" s="265"/>
      <c r="IIM4" s="265"/>
      <c r="IIN4" s="265"/>
      <c r="IIO4" s="265"/>
      <c r="IIP4" s="265"/>
      <c r="IIQ4" s="265"/>
      <c r="IIR4" s="265"/>
      <c r="IIS4" s="265"/>
      <c r="IIT4" s="265"/>
      <c r="IIU4" s="265"/>
      <c r="IIV4" s="265"/>
      <c r="IIW4" s="265"/>
      <c r="IIX4" s="265"/>
      <c r="IIY4" s="265"/>
      <c r="IIZ4" s="265"/>
      <c r="IJA4" s="265"/>
      <c r="IJB4" s="265"/>
      <c r="IJC4" s="265"/>
      <c r="IJD4" s="265"/>
      <c r="IJE4" s="265"/>
      <c r="IJF4" s="265"/>
      <c r="IJG4" s="265"/>
      <c r="IJH4" s="265"/>
      <c r="IJI4" s="265"/>
      <c r="IJJ4" s="265"/>
      <c r="IJK4" s="265"/>
      <c r="IJL4" s="265"/>
      <c r="IJM4" s="265"/>
      <c r="IJN4" s="265"/>
      <c r="IJO4" s="265"/>
      <c r="IJP4" s="265"/>
      <c r="IJQ4" s="265"/>
      <c r="IJR4" s="265"/>
      <c r="IJS4" s="265"/>
      <c r="IJT4" s="265"/>
      <c r="IJU4" s="265"/>
      <c r="IJV4" s="265"/>
      <c r="IJW4" s="265"/>
      <c r="IJX4" s="265"/>
      <c r="IJY4" s="265"/>
      <c r="IJZ4" s="265"/>
      <c r="IKA4" s="265"/>
      <c r="IKB4" s="265"/>
      <c r="IKC4" s="265"/>
      <c r="IKD4" s="265"/>
      <c r="IKE4" s="265"/>
      <c r="IKF4" s="265"/>
      <c r="IKG4" s="265"/>
      <c r="IKH4" s="265"/>
      <c r="IKI4" s="265"/>
      <c r="IKJ4" s="265"/>
      <c r="IKK4" s="265"/>
      <c r="IKL4" s="265"/>
      <c r="IKM4" s="265"/>
      <c r="IKN4" s="265"/>
      <c r="IKO4" s="265"/>
      <c r="IKP4" s="265"/>
      <c r="IKQ4" s="265"/>
      <c r="IKR4" s="265"/>
      <c r="IKS4" s="265"/>
      <c r="IKT4" s="265"/>
      <c r="IKU4" s="265"/>
      <c r="IKV4" s="265"/>
      <c r="IKW4" s="265"/>
      <c r="IKX4" s="265"/>
      <c r="IKY4" s="265"/>
      <c r="IKZ4" s="265"/>
      <c r="ILA4" s="265"/>
      <c r="ILB4" s="265"/>
      <c r="ILC4" s="265"/>
      <c r="ILD4" s="265"/>
      <c r="ILE4" s="265"/>
      <c r="ILF4" s="265"/>
      <c r="ILG4" s="265"/>
      <c r="ILH4" s="265"/>
      <c r="ILI4" s="265"/>
      <c r="ILJ4" s="265"/>
      <c r="ILK4" s="265"/>
      <c r="ILL4" s="265"/>
      <c r="ILM4" s="265"/>
      <c r="ILN4" s="265"/>
      <c r="ILO4" s="265"/>
      <c r="ILP4" s="265"/>
      <c r="ILQ4" s="265"/>
      <c r="ILR4" s="265"/>
      <c r="ILS4" s="265"/>
      <c r="ILT4" s="265"/>
      <c r="ILU4" s="265"/>
      <c r="ILV4" s="265"/>
      <c r="ILW4" s="265"/>
      <c r="ILX4" s="265"/>
      <c r="ILY4" s="265"/>
      <c r="ILZ4" s="265"/>
      <c r="IMA4" s="265"/>
      <c r="IMB4" s="265"/>
      <c r="IMC4" s="265"/>
      <c r="IMD4" s="265"/>
      <c r="IME4" s="265"/>
      <c r="IMF4" s="265"/>
      <c r="IMG4" s="265"/>
      <c r="IMH4" s="265"/>
      <c r="IMI4" s="265"/>
      <c r="IMJ4" s="265"/>
      <c r="IMK4" s="265"/>
      <c r="IML4" s="265"/>
      <c r="IMM4" s="265"/>
      <c r="IMN4" s="265"/>
      <c r="IMO4" s="265"/>
      <c r="IMP4" s="265"/>
      <c r="IMQ4" s="265"/>
      <c r="IMR4" s="265"/>
      <c r="IMS4" s="265"/>
      <c r="IMT4" s="265"/>
      <c r="IMU4" s="265"/>
      <c r="IMV4" s="265"/>
      <c r="IMW4" s="265"/>
      <c r="IMX4" s="265"/>
      <c r="IMY4" s="265"/>
      <c r="IMZ4" s="265"/>
      <c r="INA4" s="265"/>
      <c r="INB4" s="265"/>
      <c r="INC4" s="265"/>
      <c r="IND4" s="265"/>
      <c r="INE4" s="265"/>
      <c r="INF4" s="265"/>
      <c r="ING4" s="265"/>
      <c r="INH4" s="265"/>
      <c r="INI4" s="265"/>
      <c r="INJ4" s="265"/>
      <c r="INK4" s="265"/>
      <c r="INL4" s="265"/>
      <c r="INM4" s="265"/>
      <c r="INN4" s="265"/>
      <c r="INO4" s="265"/>
      <c r="INP4" s="265"/>
      <c r="INQ4" s="265"/>
      <c r="INR4" s="265"/>
      <c r="INS4" s="265"/>
      <c r="INT4" s="265"/>
      <c r="INU4" s="265"/>
      <c r="INV4" s="265"/>
      <c r="INW4" s="265"/>
      <c r="INX4" s="265"/>
      <c r="INY4" s="265"/>
      <c r="INZ4" s="265"/>
      <c r="IOA4" s="265"/>
      <c r="IOB4" s="265"/>
      <c r="IOC4" s="265"/>
      <c r="IOD4" s="265"/>
      <c r="IOE4" s="265"/>
      <c r="IOF4" s="265"/>
      <c r="IOG4" s="265"/>
      <c r="IOH4" s="265"/>
      <c r="IOI4" s="265"/>
      <c r="IOJ4" s="265"/>
      <c r="IOK4" s="265"/>
      <c r="IOL4" s="265"/>
      <c r="IOM4" s="265"/>
      <c r="ION4" s="265"/>
      <c r="IOO4" s="265"/>
      <c r="IOP4" s="265"/>
      <c r="IOQ4" s="265"/>
      <c r="IOR4" s="265"/>
      <c r="IOS4" s="265"/>
      <c r="IOT4" s="265"/>
      <c r="IOU4" s="265"/>
      <c r="IOV4" s="265"/>
      <c r="IOW4" s="265"/>
      <c r="IOX4" s="265"/>
      <c r="IOY4" s="265"/>
      <c r="IOZ4" s="265"/>
      <c r="IPA4" s="265"/>
      <c r="IPB4" s="265"/>
      <c r="IPC4" s="265"/>
      <c r="IPD4" s="265"/>
      <c r="IPE4" s="265"/>
      <c r="IPF4" s="265"/>
      <c r="IPG4" s="265"/>
      <c r="IPH4" s="265"/>
      <c r="IPI4" s="265"/>
      <c r="IPJ4" s="265"/>
      <c r="IPK4" s="265"/>
      <c r="IPL4" s="265"/>
      <c r="IPM4" s="265"/>
      <c r="IPN4" s="265"/>
      <c r="IPO4" s="265"/>
      <c r="IPP4" s="265"/>
      <c r="IPQ4" s="265"/>
      <c r="IPR4" s="265"/>
      <c r="IPS4" s="265"/>
      <c r="IPT4" s="265"/>
      <c r="IPU4" s="265"/>
      <c r="IPV4" s="265"/>
      <c r="IPW4" s="265"/>
      <c r="IPX4" s="265"/>
      <c r="IPY4" s="265"/>
      <c r="IPZ4" s="265"/>
      <c r="IQA4" s="265"/>
      <c r="IQB4" s="265"/>
      <c r="IQC4" s="265"/>
      <c r="IQD4" s="265"/>
      <c r="IQE4" s="265"/>
      <c r="IQF4" s="265"/>
      <c r="IQG4" s="265"/>
      <c r="IQH4" s="265"/>
      <c r="IQI4" s="265"/>
      <c r="IQJ4" s="265"/>
      <c r="IQK4" s="265"/>
      <c r="IQL4" s="265"/>
      <c r="IQM4" s="265"/>
      <c r="IQN4" s="265"/>
      <c r="IQO4" s="265"/>
      <c r="IQP4" s="265"/>
      <c r="IQQ4" s="265"/>
      <c r="IQR4" s="265"/>
      <c r="IQS4" s="265"/>
      <c r="IQT4" s="265"/>
      <c r="IQU4" s="265"/>
      <c r="IQV4" s="265"/>
      <c r="IQW4" s="265"/>
      <c r="IQX4" s="265"/>
      <c r="IQY4" s="265"/>
      <c r="IQZ4" s="265"/>
      <c r="IRA4" s="265"/>
      <c r="IRB4" s="265"/>
      <c r="IRC4" s="265"/>
      <c r="IRD4" s="265"/>
      <c r="IRE4" s="265"/>
      <c r="IRF4" s="265"/>
      <c r="IRG4" s="265"/>
      <c r="IRH4" s="265"/>
      <c r="IRI4" s="265"/>
      <c r="IRJ4" s="265"/>
      <c r="IRK4" s="265"/>
      <c r="IRL4" s="265"/>
      <c r="IRM4" s="265"/>
      <c r="IRN4" s="265"/>
      <c r="IRO4" s="265"/>
      <c r="IRP4" s="265"/>
      <c r="IRQ4" s="265"/>
      <c r="IRR4" s="265"/>
      <c r="IRS4" s="265"/>
      <c r="IRT4" s="265"/>
      <c r="IRU4" s="265"/>
      <c r="IRV4" s="265"/>
      <c r="IRW4" s="265"/>
      <c r="IRX4" s="265"/>
      <c r="IRY4" s="265"/>
      <c r="IRZ4" s="265"/>
      <c r="ISA4" s="265"/>
      <c r="ISB4" s="265"/>
      <c r="ISC4" s="265"/>
      <c r="ISD4" s="265"/>
      <c r="ISE4" s="265"/>
      <c r="ISF4" s="265"/>
      <c r="ISG4" s="265"/>
      <c r="ISH4" s="265"/>
      <c r="ISI4" s="265"/>
      <c r="ISJ4" s="265"/>
      <c r="ISK4" s="265"/>
      <c r="ISL4" s="265"/>
      <c r="ISM4" s="265"/>
      <c r="ISN4" s="265"/>
      <c r="ISO4" s="265"/>
      <c r="ISP4" s="265"/>
      <c r="ISQ4" s="265"/>
      <c r="ISR4" s="265"/>
      <c r="ISS4" s="265"/>
      <c r="IST4" s="265"/>
      <c r="ISU4" s="265"/>
      <c r="ISV4" s="265"/>
      <c r="ISW4" s="265"/>
      <c r="ISX4" s="265"/>
      <c r="ISY4" s="265"/>
      <c r="ISZ4" s="265"/>
      <c r="ITA4" s="265"/>
      <c r="ITB4" s="265"/>
      <c r="ITC4" s="265"/>
      <c r="ITD4" s="265"/>
      <c r="ITE4" s="265"/>
      <c r="ITF4" s="265"/>
      <c r="ITG4" s="265"/>
      <c r="ITH4" s="265"/>
      <c r="ITI4" s="265"/>
      <c r="ITJ4" s="265"/>
      <c r="ITK4" s="265"/>
      <c r="ITL4" s="265"/>
      <c r="ITM4" s="265"/>
      <c r="ITN4" s="265"/>
      <c r="ITO4" s="265"/>
      <c r="ITP4" s="265"/>
      <c r="ITQ4" s="265"/>
      <c r="ITR4" s="265"/>
      <c r="ITS4" s="265"/>
      <c r="ITT4" s="265"/>
      <c r="ITU4" s="265"/>
      <c r="ITV4" s="265"/>
      <c r="ITW4" s="265"/>
      <c r="ITX4" s="265"/>
      <c r="ITY4" s="265"/>
      <c r="ITZ4" s="265"/>
      <c r="IUA4" s="265"/>
      <c r="IUB4" s="265"/>
      <c r="IUC4" s="265"/>
      <c r="IUD4" s="265"/>
      <c r="IUE4" s="265"/>
      <c r="IUF4" s="265"/>
      <c r="IUG4" s="265"/>
      <c r="IUH4" s="265"/>
      <c r="IUI4" s="265"/>
      <c r="IUJ4" s="265"/>
      <c r="IUK4" s="265"/>
      <c r="IUL4" s="265"/>
      <c r="IUM4" s="265"/>
      <c r="IUN4" s="265"/>
      <c r="IUO4" s="265"/>
      <c r="IUP4" s="265"/>
      <c r="IUQ4" s="265"/>
      <c r="IUR4" s="265"/>
      <c r="IUS4" s="265"/>
      <c r="IUT4" s="265"/>
      <c r="IUU4" s="265"/>
      <c r="IUV4" s="265"/>
      <c r="IUW4" s="265"/>
      <c r="IUX4" s="265"/>
      <c r="IUY4" s="265"/>
      <c r="IUZ4" s="265"/>
      <c r="IVA4" s="265"/>
      <c r="IVB4" s="265"/>
      <c r="IVC4" s="265"/>
      <c r="IVD4" s="265"/>
      <c r="IVE4" s="265"/>
      <c r="IVF4" s="265"/>
      <c r="IVG4" s="265"/>
      <c r="IVH4" s="265"/>
      <c r="IVI4" s="265"/>
      <c r="IVJ4" s="265"/>
      <c r="IVK4" s="265"/>
      <c r="IVL4" s="265"/>
      <c r="IVM4" s="265"/>
      <c r="IVN4" s="265"/>
      <c r="IVO4" s="265"/>
      <c r="IVP4" s="265"/>
      <c r="IVQ4" s="265"/>
      <c r="IVR4" s="265"/>
      <c r="IVS4" s="265"/>
      <c r="IVT4" s="265"/>
      <c r="IVU4" s="265"/>
      <c r="IVV4" s="265"/>
      <c r="IVW4" s="265"/>
      <c r="IVX4" s="265"/>
      <c r="IVY4" s="265"/>
      <c r="IVZ4" s="265"/>
      <c r="IWA4" s="265"/>
      <c r="IWB4" s="265"/>
      <c r="IWC4" s="265"/>
      <c r="IWD4" s="265"/>
      <c r="IWE4" s="265"/>
      <c r="IWF4" s="265"/>
      <c r="IWG4" s="265"/>
      <c r="IWH4" s="265"/>
      <c r="IWI4" s="265"/>
      <c r="IWJ4" s="265"/>
      <c r="IWK4" s="265"/>
      <c r="IWL4" s="265"/>
      <c r="IWM4" s="265"/>
      <c r="IWN4" s="265"/>
      <c r="IWO4" s="265"/>
      <c r="IWP4" s="265"/>
      <c r="IWQ4" s="265"/>
      <c r="IWR4" s="265"/>
      <c r="IWS4" s="265"/>
      <c r="IWT4" s="265"/>
      <c r="IWU4" s="265"/>
      <c r="IWV4" s="265"/>
      <c r="IWW4" s="265"/>
      <c r="IWX4" s="265"/>
      <c r="IWY4" s="265"/>
      <c r="IWZ4" s="265"/>
      <c r="IXA4" s="265"/>
      <c r="IXB4" s="265"/>
      <c r="IXC4" s="265"/>
      <c r="IXD4" s="265"/>
      <c r="IXE4" s="265"/>
      <c r="IXF4" s="265"/>
      <c r="IXG4" s="265"/>
      <c r="IXH4" s="265"/>
      <c r="IXI4" s="265"/>
      <c r="IXJ4" s="265"/>
      <c r="IXK4" s="265"/>
      <c r="IXL4" s="265"/>
      <c r="IXM4" s="265"/>
      <c r="IXN4" s="265"/>
      <c r="IXO4" s="265"/>
      <c r="IXP4" s="265"/>
      <c r="IXQ4" s="265"/>
      <c r="IXR4" s="265"/>
      <c r="IXS4" s="265"/>
      <c r="IXT4" s="265"/>
      <c r="IXU4" s="265"/>
      <c r="IXV4" s="265"/>
      <c r="IXW4" s="265"/>
      <c r="IXX4" s="265"/>
      <c r="IXY4" s="265"/>
      <c r="IXZ4" s="265"/>
      <c r="IYA4" s="265"/>
      <c r="IYB4" s="265"/>
      <c r="IYC4" s="265"/>
      <c r="IYD4" s="265"/>
      <c r="IYE4" s="265"/>
      <c r="IYF4" s="265"/>
      <c r="IYG4" s="265"/>
      <c r="IYH4" s="265"/>
      <c r="IYI4" s="265"/>
      <c r="IYJ4" s="265"/>
      <c r="IYK4" s="265"/>
      <c r="IYL4" s="265"/>
      <c r="IYM4" s="265"/>
      <c r="IYN4" s="265"/>
      <c r="IYO4" s="265"/>
      <c r="IYP4" s="265"/>
      <c r="IYQ4" s="265"/>
      <c r="IYR4" s="265"/>
      <c r="IYS4" s="265"/>
      <c r="IYT4" s="265"/>
      <c r="IYU4" s="265"/>
      <c r="IYV4" s="265"/>
      <c r="IYW4" s="265"/>
      <c r="IYX4" s="265"/>
      <c r="IYY4" s="265"/>
      <c r="IYZ4" s="265"/>
      <c r="IZA4" s="265"/>
      <c r="IZB4" s="265"/>
      <c r="IZC4" s="265"/>
      <c r="IZD4" s="265"/>
      <c r="IZE4" s="265"/>
      <c r="IZF4" s="265"/>
      <c r="IZG4" s="265"/>
      <c r="IZH4" s="265"/>
      <c r="IZI4" s="265"/>
      <c r="IZJ4" s="265"/>
      <c r="IZK4" s="265"/>
      <c r="IZL4" s="265"/>
      <c r="IZM4" s="265"/>
      <c r="IZN4" s="265"/>
      <c r="IZO4" s="265"/>
      <c r="IZP4" s="265"/>
      <c r="IZQ4" s="265"/>
      <c r="IZR4" s="265"/>
      <c r="IZS4" s="265"/>
      <c r="IZT4" s="265"/>
      <c r="IZU4" s="265"/>
      <c r="IZV4" s="265"/>
      <c r="IZW4" s="265"/>
      <c r="IZX4" s="265"/>
      <c r="IZY4" s="265"/>
      <c r="IZZ4" s="265"/>
      <c r="JAA4" s="265"/>
      <c r="JAB4" s="265"/>
      <c r="JAC4" s="265"/>
      <c r="JAD4" s="265"/>
      <c r="JAE4" s="265"/>
      <c r="JAF4" s="265"/>
      <c r="JAG4" s="265"/>
      <c r="JAH4" s="265"/>
      <c r="JAI4" s="265"/>
      <c r="JAJ4" s="265"/>
      <c r="JAK4" s="265"/>
      <c r="JAL4" s="265"/>
      <c r="JAM4" s="265"/>
      <c r="JAN4" s="265"/>
      <c r="JAO4" s="265"/>
      <c r="JAP4" s="265"/>
      <c r="JAQ4" s="265"/>
      <c r="JAR4" s="265"/>
      <c r="JAS4" s="265"/>
      <c r="JAT4" s="265"/>
      <c r="JAU4" s="265"/>
      <c r="JAV4" s="265"/>
      <c r="JAW4" s="265"/>
      <c r="JAX4" s="265"/>
      <c r="JAY4" s="265"/>
      <c r="JAZ4" s="265"/>
      <c r="JBA4" s="265"/>
      <c r="JBB4" s="265"/>
      <c r="JBC4" s="265"/>
      <c r="JBD4" s="265"/>
      <c r="JBE4" s="265"/>
      <c r="JBF4" s="265"/>
      <c r="JBG4" s="265"/>
      <c r="JBH4" s="265"/>
      <c r="JBI4" s="265"/>
      <c r="JBJ4" s="265"/>
      <c r="JBK4" s="265"/>
      <c r="JBL4" s="265"/>
      <c r="JBM4" s="265"/>
      <c r="JBN4" s="265"/>
      <c r="JBO4" s="265"/>
      <c r="JBP4" s="265"/>
      <c r="JBQ4" s="265"/>
      <c r="JBR4" s="265"/>
      <c r="JBS4" s="265"/>
      <c r="JBT4" s="265"/>
      <c r="JBU4" s="265"/>
      <c r="JBV4" s="265"/>
      <c r="JBW4" s="265"/>
      <c r="JBX4" s="265"/>
      <c r="JBY4" s="265"/>
      <c r="JBZ4" s="265"/>
      <c r="JCA4" s="265"/>
      <c r="JCB4" s="265"/>
      <c r="JCC4" s="265"/>
      <c r="JCD4" s="265"/>
      <c r="JCE4" s="265"/>
      <c r="JCF4" s="265"/>
      <c r="JCG4" s="265"/>
      <c r="JCH4" s="265"/>
      <c r="JCI4" s="265"/>
      <c r="JCJ4" s="265"/>
      <c r="JCK4" s="265"/>
      <c r="JCL4" s="265"/>
      <c r="JCM4" s="265"/>
      <c r="JCN4" s="265"/>
      <c r="JCO4" s="265"/>
      <c r="JCP4" s="265"/>
      <c r="JCQ4" s="265"/>
      <c r="JCR4" s="265"/>
      <c r="JCS4" s="265"/>
      <c r="JCT4" s="265"/>
      <c r="JCU4" s="265"/>
      <c r="JCV4" s="265"/>
      <c r="JCW4" s="265"/>
      <c r="JCX4" s="265"/>
      <c r="JCY4" s="265"/>
      <c r="JCZ4" s="265"/>
      <c r="JDA4" s="265"/>
      <c r="JDB4" s="265"/>
      <c r="JDC4" s="265"/>
      <c r="JDD4" s="265"/>
      <c r="JDE4" s="265"/>
      <c r="JDF4" s="265"/>
      <c r="JDG4" s="265"/>
      <c r="JDH4" s="265"/>
      <c r="JDI4" s="265"/>
      <c r="JDJ4" s="265"/>
      <c r="JDK4" s="265"/>
      <c r="JDL4" s="265"/>
      <c r="JDM4" s="265"/>
      <c r="JDN4" s="265"/>
      <c r="JDO4" s="265"/>
      <c r="JDP4" s="265"/>
      <c r="JDQ4" s="265"/>
      <c r="JDR4" s="265"/>
      <c r="JDS4" s="265"/>
      <c r="JDT4" s="265"/>
      <c r="JDU4" s="265"/>
      <c r="JDV4" s="265"/>
      <c r="JDW4" s="265"/>
      <c r="JDX4" s="265"/>
      <c r="JDY4" s="265"/>
      <c r="JDZ4" s="265"/>
      <c r="JEA4" s="265"/>
      <c r="JEB4" s="265"/>
      <c r="JEC4" s="265"/>
      <c r="JED4" s="265"/>
      <c r="JEE4" s="265"/>
      <c r="JEF4" s="265"/>
      <c r="JEG4" s="265"/>
      <c r="JEH4" s="265"/>
      <c r="JEI4" s="265"/>
      <c r="JEJ4" s="265"/>
      <c r="JEK4" s="265"/>
      <c r="JEL4" s="265"/>
      <c r="JEM4" s="265"/>
      <c r="JEN4" s="265"/>
      <c r="JEO4" s="265"/>
      <c r="JEP4" s="265"/>
      <c r="JEQ4" s="265"/>
      <c r="JER4" s="265"/>
      <c r="JES4" s="265"/>
      <c r="JET4" s="265"/>
      <c r="JEU4" s="265"/>
      <c r="JEV4" s="265"/>
      <c r="JEW4" s="265"/>
      <c r="JEX4" s="265"/>
      <c r="JEY4" s="265"/>
      <c r="JEZ4" s="265"/>
      <c r="JFA4" s="265"/>
      <c r="JFB4" s="265"/>
      <c r="JFC4" s="265"/>
      <c r="JFD4" s="265"/>
      <c r="JFE4" s="265"/>
      <c r="JFF4" s="265"/>
      <c r="JFG4" s="265"/>
      <c r="JFH4" s="265"/>
      <c r="JFI4" s="265"/>
      <c r="JFJ4" s="265"/>
      <c r="JFK4" s="265"/>
      <c r="JFL4" s="265"/>
      <c r="JFM4" s="265"/>
      <c r="JFN4" s="265"/>
      <c r="JFO4" s="265"/>
      <c r="JFP4" s="265"/>
      <c r="JFQ4" s="265"/>
      <c r="JFR4" s="265"/>
      <c r="JFS4" s="265"/>
      <c r="JFT4" s="265"/>
      <c r="JFU4" s="265"/>
      <c r="JFV4" s="265"/>
      <c r="JFW4" s="265"/>
      <c r="JFX4" s="265"/>
      <c r="JFY4" s="265"/>
      <c r="JFZ4" s="265"/>
      <c r="JGA4" s="265"/>
      <c r="JGB4" s="265"/>
      <c r="JGC4" s="265"/>
      <c r="JGD4" s="265"/>
      <c r="JGE4" s="265"/>
      <c r="JGF4" s="265"/>
      <c r="JGG4" s="265"/>
      <c r="JGH4" s="265"/>
      <c r="JGI4" s="265"/>
      <c r="JGJ4" s="265"/>
      <c r="JGK4" s="265"/>
      <c r="JGL4" s="265"/>
      <c r="JGM4" s="265"/>
      <c r="JGN4" s="265"/>
      <c r="JGO4" s="265"/>
      <c r="JGP4" s="265"/>
      <c r="JGQ4" s="265"/>
      <c r="JGR4" s="265"/>
      <c r="JGS4" s="265"/>
      <c r="JGT4" s="265"/>
      <c r="JGU4" s="265"/>
      <c r="JGV4" s="265"/>
      <c r="JGW4" s="265"/>
      <c r="JGX4" s="265"/>
      <c r="JGY4" s="265"/>
      <c r="JGZ4" s="265"/>
      <c r="JHA4" s="265"/>
      <c r="JHB4" s="265"/>
      <c r="JHC4" s="265"/>
      <c r="JHD4" s="265"/>
      <c r="JHE4" s="265"/>
      <c r="JHF4" s="265"/>
      <c r="JHG4" s="265"/>
      <c r="JHH4" s="265"/>
      <c r="JHI4" s="265"/>
      <c r="JHJ4" s="265"/>
      <c r="JHK4" s="265"/>
      <c r="JHL4" s="265"/>
      <c r="JHM4" s="265"/>
      <c r="JHN4" s="265"/>
      <c r="JHO4" s="265"/>
      <c r="JHP4" s="265"/>
      <c r="JHQ4" s="265"/>
      <c r="JHR4" s="265"/>
      <c r="JHS4" s="265"/>
      <c r="JHT4" s="265"/>
      <c r="JHU4" s="265"/>
      <c r="JHV4" s="265"/>
      <c r="JHW4" s="265"/>
      <c r="JHX4" s="265"/>
      <c r="JHY4" s="265"/>
      <c r="JHZ4" s="265"/>
      <c r="JIA4" s="265"/>
      <c r="JIB4" s="265"/>
      <c r="JIC4" s="265"/>
      <c r="JID4" s="265"/>
      <c r="JIE4" s="265"/>
      <c r="JIF4" s="265"/>
      <c r="JIG4" s="265"/>
      <c r="JIH4" s="265"/>
      <c r="JII4" s="265"/>
      <c r="JIJ4" s="265"/>
      <c r="JIK4" s="265"/>
      <c r="JIL4" s="265"/>
      <c r="JIM4" s="265"/>
      <c r="JIN4" s="265"/>
      <c r="JIO4" s="265"/>
      <c r="JIP4" s="265"/>
      <c r="JIQ4" s="265"/>
      <c r="JIR4" s="265"/>
      <c r="JIS4" s="265"/>
      <c r="JIT4" s="265"/>
      <c r="JIU4" s="265"/>
      <c r="JIV4" s="265"/>
      <c r="JIW4" s="265"/>
      <c r="JIX4" s="265"/>
      <c r="JIY4" s="265"/>
      <c r="JIZ4" s="265"/>
      <c r="JJA4" s="265"/>
      <c r="JJB4" s="265"/>
      <c r="JJC4" s="265"/>
      <c r="JJD4" s="265"/>
      <c r="JJE4" s="265"/>
      <c r="JJF4" s="265"/>
      <c r="JJG4" s="265"/>
      <c r="JJH4" s="265"/>
      <c r="JJI4" s="265"/>
      <c r="JJJ4" s="265"/>
      <c r="JJK4" s="265"/>
      <c r="JJL4" s="265"/>
      <c r="JJM4" s="265"/>
      <c r="JJN4" s="265"/>
      <c r="JJO4" s="265"/>
      <c r="JJP4" s="265"/>
      <c r="JJQ4" s="265"/>
      <c r="JJR4" s="265"/>
      <c r="JJS4" s="265"/>
      <c r="JJT4" s="265"/>
      <c r="JJU4" s="265"/>
      <c r="JJV4" s="265"/>
      <c r="JJW4" s="265"/>
      <c r="JJX4" s="265"/>
      <c r="JJY4" s="265"/>
      <c r="JJZ4" s="265"/>
      <c r="JKA4" s="265"/>
      <c r="JKB4" s="265"/>
      <c r="JKC4" s="265"/>
      <c r="JKD4" s="265"/>
      <c r="JKE4" s="265"/>
      <c r="JKF4" s="265"/>
      <c r="JKG4" s="265"/>
      <c r="JKH4" s="265"/>
      <c r="JKI4" s="265"/>
      <c r="JKJ4" s="265"/>
      <c r="JKK4" s="265"/>
      <c r="JKL4" s="265"/>
      <c r="JKM4" s="265"/>
      <c r="JKN4" s="265"/>
      <c r="JKO4" s="265"/>
      <c r="JKP4" s="265"/>
      <c r="JKQ4" s="265"/>
      <c r="JKR4" s="265"/>
      <c r="JKS4" s="265"/>
      <c r="JKT4" s="265"/>
      <c r="JKU4" s="265"/>
      <c r="JKV4" s="265"/>
      <c r="JKW4" s="265"/>
      <c r="JKX4" s="265"/>
      <c r="JKY4" s="265"/>
      <c r="JKZ4" s="265"/>
      <c r="JLA4" s="265"/>
      <c r="JLB4" s="265"/>
      <c r="JLC4" s="265"/>
      <c r="JLD4" s="265"/>
      <c r="JLE4" s="265"/>
      <c r="JLF4" s="265"/>
      <c r="JLG4" s="265"/>
      <c r="JLH4" s="265"/>
      <c r="JLI4" s="265"/>
      <c r="JLJ4" s="265"/>
      <c r="JLK4" s="265"/>
      <c r="JLL4" s="265"/>
      <c r="JLM4" s="265"/>
      <c r="JLN4" s="265"/>
      <c r="JLO4" s="265"/>
      <c r="JLP4" s="265"/>
      <c r="JLQ4" s="265"/>
      <c r="JLR4" s="265"/>
      <c r="JLS4" s="265"/>
      <c r="JLT4" s="265"/>
      <c r="JLU4" s="265"/>
      <c r="JLV4" s="265"/>
      <c r="JLW4" s="265"/>
      <c r="JLX4" s="265"/>
      <c r="JLY4" s="265"/>
      <c r="JLZ4" s="265"/>
      <c r="JMA4" s="265"/>
      <c r="JMB4" s="265"/>
      <c r="JMC4" s="265"/>
      <c r="JMD4" s="265"/>
      <c r="JME4" s="265"/>
      <c r="JMF4" s="265"/>
      <c r="JMG4" s="265"/>
      <c r="JMH4" s="265"/>
      <c r="JMI4" s="265"/>
      <c r="JMJ4" s="265"/>
      <c r="JMK4" s="265"/>
      <c r="JML4" s="265"/>
      <c r="JMM4" s="265"/>
      <c r="JMN4" s="265"/>
      <c r="JMO4" s="265"/>
      <c r="JMP4" s="265"/>
      <c r="JMQ4" s="265"/>
      <c r="JMR4" s="265"/>
      <c r="JMS4" s="265"/>
      <c r="JMT4" s="265"/>
      <c r="JMU4" s="265"/>
      <c r="JMV4" s="265"/>
      <c r="JMW4" s="265"/>
      <c r="JMX4" s="265"/>
      <c r="JMY4" s="265"/>
      <c r="JMZ4" s="265"/>
      <c r="JNA4" s="265"/>
      <c r="JNB4" s="265"/>
      <c r="JNC4" s="265"/>
      <c r="JND4" s="265"/>
      <c r="JNE4" s="265"/>
      <c r="JNF4" s="265"/>
      <c r="JNG4" s="265"/>
      <c r="JNH4" s="265"/>
      <c r="JNI4" s="265"/>
      <c r="JNJ4" s="265"/>
      <c r="JNK4" s="265"/>
      <c r="JNL4" s="265"/>
      <c r="JNM4" s="265"/>
      <c r="JNN4" s="265"/>
      <c r="JNO4" s="265"/>
      <c r="JNP4" s="265"/>
      <c r="JNQ4" s="265"/>
      <c r="JNR4" s="265"/>
      <c r="JNS4" s="265"/>
      <c r="JNT4" s="265"/>
      <c r="JNU4" s="265"/>
      <c r="JNV4" s="265"/>
      <c r="JNW4" s="265"/>
      <c r="JNX4" s="265"/>
      <c r="JNY4" s="265"/>
      <c r="JNZ4" s="265"/>
      <c r="JOA4" s="265"/>
      <c r="JOB4" s="265"/>
      <c r="JOC4" s="265"/>
      <c r="JOD4" s="265"/>
      <c r="JOE4" s="265"/>
      <c r="JOF4" s="265"/>
      <c r="JOG4" s="265"/>
      <c r="JOH4" s="265"/>
      <c r="JOI4" s="265"/>
      <c r="JOJ4" s="265"/>
      <c r="JOK4" s="265"/>
      <c r="JOL4" s="265"/>
      <c r="JOM4" s="265"/>
      <c r="JON4" s="265"/>
      <c r="JOO4" s="265"/>
      <c r="JOP4" s="265"/>
      <c r="JOQ4" s="265"/>
      <c r="JOR4" s="265"/>
      <c r="JOS4" s="265"/>
      <c r="JOT4" s="265"/>
      <c r="JOU4" s="265"/>
      <c r="JOV4" s="265"/>
      <c r="JOW4" s="265"/>
      <c r="JOX4" s="265"/>
      <c r="JOY4" s="265"/>
      <c r="JOZ4" s="265"/>
      <c r="JPA4" s="265"/>
      <c r="JPB4" s="265"/>
      <c r="JPC4" s="265"/>
      <c r="JPD4" s="265"/>
      <c r="JPE4" s="265"/>
      <c r="JPF4" s="265"/>
      <c r="JPG4" s="265"/>
      <c r="JPH4" s="265"/>
      <c r="JPI4" s="265"/>
      <c r="JPJ4" s="265"/>
      <c r="JPK4" s="265"/>
      <c r="JPL4" s="265"/>
      <c r="JPM4" s="265"/>
      <c r="JPN4" s="265"/>
      <c r="JPO4" s="265"/>
      <c r="JPP4" s="265"/>
      <c r="JPQ4" s="265"/>
      <c r="JPR4" s="265"/>
      <c r="JPS4" s="265"/>
      <c r="JPT4" s="265"/>
      <c r="JPU4" s="265"/>
      <c r="JPV4" s="265"/>
      <c r="JPW4" s="265"/>
      <c r="JPX4" s="265"/>
      <c r="JPY4" s="265"/>
      <c r="JPZ4" s="265"/>
      <c r="JQA4" s="265"/>
      <c r="JQB4" s="265"/>
      <c r="JQC4" s="265"/>
      <c r="JQD4" s="265"/>
      <c r="JQE4" s="265"/>
      <c r="JQF4" s="265"/>
      <c r="JQG4" s="265"/>
      <c r="JQH4" s="265"/>
      <c r="JQI4" s="265"/>
      <c r="JQJ4" s="265"/>
      <c r="JQK4" s="265"/>
      <c r="JQL4" s="265"/>
      <c r="JQM4" s="265"/>
      <c r="JQN4" s="265"/>
      <c r="JQO4" s="265"/>
      <c r="JQP4" s="265"/>
      <c r="JQQ4" s="265"/>
      <c r="JQR4" s="265"/>
      <c r="JQS4" s="265"/>
      <c r="JQT4" s="265"/>
      <c r="JQU4" s="265"/>
      <c r="JQV4" s="265"/>
      <c r="JQW4" s="265"/>
      <c r="JQX4" s="265"/>
      <c r="JQY4" s="265"/>
      <c r="JQZ4" s="265"/>
      <c r="JRA4" s="265"/>
      <c r="JRB4" s="265"/>
      <c r="JRC4" s="265"/>
      <c r="JRD4" s="265"/>
      <c r="JRE4" s="265"/>
      <c r="JRF4" s="265"/>
      <c r="JRG4" s="265"/>
      <c r="JRH4" s="265"/>
      <c r="JRI4" s="265"/>
      <c r="JRJ4" s="265"/>
      <c r="JRK4" s="265"/>
      <c r="JRL4" s="265"/>
      <c r="JRM4" s="265"/>
      <c r="JRN4" s="265"/>
      <c r="JRO4" s="265"/>
      <c r="JRP4" s="265"/>
      <c r="JRQ4" s="265"/>
      <c r="JRR4" s="265"/>
      <c r="JRS4" s="265"/>
      <c r="JRT4" s="265"/>
      <c r="JRU4" s="265"/>
      <c r="JRV4" s="265"/>
      <c r="JRW4" s="265"/>
      <c r="JRX4" s="265"/>
      <c r="JRY4" s="265"/>
      <c r="JRZ4" s="265"/>
      <c r="JSA4" s="265"/>
      <c r="JSB4" s="265"/>
      <c r="JSC4" s="265"/>
      <c r="JSD4" s="265"/>
      <c r="JSE4" s="265"/>
      <c r="JSF4" s="265"/>
      <c r="JSG4" s="265"/>
      <c r="JSH4" s="265"/>
      <c r="JSI4" s="265"/>
      <c r="JSJ4" s="265"/>
      <c r="JSK4" s="265"/>
      <c r="JSL4" s="265"/>
      <c r="JSM4" s="265"/>
      <c r="JSN4" s="265"/>
      <c r="JSO4" s="265"/>
      <c r="JSP4" s="265"/>
      <c r="JSQ4" s="265"/>
      <c r="JSR4" s="265"/>
      <c r="JSS4" s="265"/>
      <c r="JST4" s="265"/>
      <c r="JSU4" s="265"/>
      <c r="JSV4" s="265"/>
      <c r="JSW4" s="265"/>
      <c r="JSX4" s="265"/>
      <c r="JSY4" s="265"/>
      <c r="JSZ4" s="265"/>
      <c r="JTA4" s="265"/>
      <c r="JTB4" s="265"/>
      <c r="JTC4" s="265"/>
      <c r="JTD4" s="265"/>
      <c r="JTE4" s="265"/>
      <c r="JTF4" s="265"/>
      <c r="JTG4" s="265"/>
      <c r="JTH4" s="265"/>
      <c r="JTI4" s="265"/>
      <c r="JTJ4" s="265"/>
      <c r="JTK4" s="265"/>
      <c r="JTL4" s="265"/>
      <c r="JTM4" s="265"/>
      <c r="JTN4" s="265"/>
      <c r="JTO4" s="265"/>
      <c r="JTP4" s="265"/>
      <c r="JTQ4" s="265"/>
      <c r="JTR4" s="265"/>
      <c r="JTS4" s="265"/>
      <c r="JTT4" s="265"/>
      <c r="JTU4" s="265"/>
      <c r="JTV4" s="265"/>
      <c r="JTW4" s="265"/>
      <c r="JTX4" s="265"/>
      <c r="JTY4" s="265"/>
      <c r="JTZ4" s="265"/>
      <c r="JUA4" s="265"/>
      <c r="JUB4" s="265"/>
      <c r="JUC4" s="265"/>
      <c r="JUD4" s="265"/>
      <c r="JUE4" s="265"/>
      <c r="JUF4" s="265"/>
      <c r="JUG4" s="265"/>
      <c r="JUH4" s="265"/>
      <c r="JUI4" s="265"/>
      <c r="JUJ4" s="265"/>
      <c r="JUK4" s="265"/>
      <c r="JUL4" s="265"/>
      <c r="JUM4" s="265"/>
      <c r="JUN4" s="265"/>
      <c r="JUO4" s="265"/>
      <c r="JUP4" s="265"/>
      <c r="JUQ4" s="265"/>
      <c r="JUR4" s="265"/>
      <c r="JUS4" s="265"/>
      <c r="JUT4" s="265"/>
      <c r="JUU4" s="265"/>
      <c r="JUV4" s="265"/>
      <c r="JUW4" s="265"/>
      <c r="JUX4" s="265"/>
      <c r="JUY4" s="265"/>
      <c r="JUZ4" s="265"/>
      <c r="JVA4" s="265"/>
      <c r="JVB4" s="265"/>
      <c r="JVC4" s="265"/>
      <c r="JVD4" s="265"/>
      <c r="JVE4" s="265"/>
      <c r="JVF4" s="265"/>
      <c r="JVG4" s="265"/>
      <c r="JVH4" s="265"/>
      <c r="JVI4" s="265"/>
      <c r="JVJ4" s="265"/>
      <c r="JVK4" s="265"/>
      <c r="JVL4" s="265"/>
      <c r="JVM4" s="265"/>
      <c r="JVN4" s="265"/>
      <c r="JVO4" s="265"/>
      <c r="JVP4" s="265"/>
      <c r="JVQ4" s="265"/>
      <c r="JVR4" s="265"/>
      <c r="JVS4" s="265"/>
      <c r="JVT4" s="265"/>
      <c r="JVU4" s="265"/>
      <c r="JVV4" s="265"/>
      <c r="JVW4" s="265"/>
      <c r="JVX4" s="265"/>
      <c r="JVY4" s="265"/>
      <c r="JVZ4" s="265"/>
      <c r="JWA4" s="265"/>
      <c r="JWB4" s="265"/>
      <c r="JWC4" s="265"/>
      <c r="JWD4" s="265"/>
      <c r="JWE4" s="265"/>
      <c r="JWF4" s="265"/>
      <c r="JWG4" s="265"/>
      <c r="JWH4" s="265"/>
      <c r="JWI4" s="265"/>
      <c r="JWJ4" s="265"/>
      <c r="JWK4" s="265"/>
      <c r="JWL4" s="265"/>
      <c r="JWM4" s="265"/>
      <c r="JWN4" s="265"/>
      <c r="JWO4" s="265"/>
      <c r="JWP4" s="265"/>
      <c r="JWQ4" s="265"/>
      <c r="JWR4" s="265"/>
      <c r="JWS4" s="265"/>
      <c r="JWT4" s="265"/>
      <c r="JWU4" s="265"/>
      <c r="JWV4" s="265"/>
      <c r="JWW4" s="265"/>
      <c r="JWX4" s="265"/>
      <c r="JWY4" s="265"/>
      <c r="JWZ4" s="265"/>
      <c r="JXA4" s="265"/>
      <c r="JXB4" s="265"/>
      <c r="JXC4" s="265"/>
      <c r="JXD4" s="265"/>
      <c r="JXE4" s="265"/>
      <c r="JXF4" s="265"/>
      <c r="JXG4" s="265"/>
      <c r="JXH4" s="265"/>
      <c r="JXI4" s="265"/>
      <c r="JXJ4" s="265"/>
      <c r="JXK4" s="265"/>
      <c r="JXL4" s="265"/>
      <c r="JXM4" s="265"/>
      <c r="JXN4" s="265"/>
      <c r="JXO4" s="265"/>
      <c r="JXP4" s="265"/>
      <c r="JXQ4" s="265"/>
      <c r="JXR4" s="265"/>
      <c r="JXS4" s="265"/>
      <c r="JXT4" s="265"/>
      <c r="JXU4" s="265"/>
      <c r="JXV4" s="265"/>
      <c r="JXW4" s="265"/>
      <c r="JXX4" s="265"/>
      <c r="JXY4" s="265"/>
      <c r="JXZ4" s="265"/>
      <c r="JYA4" s="265"/>
      <c r="JYB4" s="265"/>
      <c r="JYC4" s="265"/>
      <c r="JYD4" s="265"/>
      <c r="JYE4" s="265"/>
      <c r="JYF4" s="265"/>
      <c r="JYG4" s="265"/>
      <c r="JYH4" s="265"/>
      <c r="JYI4" s="265"/>
      <c r="JYJ4" s="265"/>
      <c r="JYK4" s="265"/>
      <c r="JYL4" s="265"/>
      <c r="JYM4" s="265"/>
      <c r="JYN4" s="265"/>
      <c r="JYO4" s="265"/>
      <c r="JYP4" s="265"/>
      <c r="JYQ4" s="265"/>
      <c r="JYR4" s="265"/>
      <c r="JYS4" s="265"/>
      <c r="JYT4" s="265"/>
      <c r="JYU4" s="265"/>
      <c r="JYV4" s="265"/>
      <c r="JYW4" s="265"/>
      <c r="JYX4" s="265"/>
      <c r="JYY4" s="265"/>
      <c r="JYZ4" s="265"/>
      <c r="JZA4" s="265"/>
      <c r="JZB4" s="265"/>
      <c r="JZC4" s="265"/>
      <c r="JZD4" s="265"/>
      <c r="JZE4" s="265"/>
      <c r="JZF4" s="265"/>
      <c r="JZG4" s="265"/>
      <c r="JZH4" s="265"/>
      <c r="JZI4" s="265"/>
      <c r="JZJ4" s="265"/>
      <c r="JZK4" s="265"/>
      <c r="JZL4" s="265"/>
      <c r="JZM4" s="265"/>
      <c r="JZN4" s="265"/>
      <c r="JZO4" s="265"/>
      <c r="JZP4" s="265"/>
      <c r="JZQ4" s="265"/>
      <c r="JZR4" s="265"/>
      <c r="JZS4" s="265"/>
      <c r="JZT4" s="265"/>
      <c r="JZU4" s="265"/>
      <c r="JZV4" s="265"/>
      <c r="JZW4" s="265"/>
      <c r="JZX4" s="265"/>
      <c r="JZY4" s="265"/>
      <c r="JZZ4" s="265"/>
      <c r="KAA4" s="265"/>
      <c r="KAB4" s="265"/>
      <c r="KAC4" s="265"/>
      <c r="KAD4" s="265"/>
      <c r="KAE4" s="265"/>
      <c r="KAF4" s="265"/>
      <c r="KAG4" s="265"/>
      <c r="KAH4" s="265"/>
      <c r="KAI4" s="265"/>
      <c r="KAJ4" s="265"/>
      <c r="KAK4" s="265"/>
      <c r="KAL4" s="265"/>
      <c r="KAM4" s="265"/>
      <c r="KAN4" s="265"/>
      <c r="KAO4" s="265"/>
      <c r="KAP4" s="265"/>
      <c r="KAQ4" s="265"/>
      <c r="KAR4" s="265"/>
      <c r="KAS4" s="265"/>
      <c r="KAT4" s="265"/>
      <c r="KAU4" s="265"/>
      <c r="KAV4" s="265"/>
      <c r="KAW4" s="265"/>
      <c r="KAX4" s="265"/>
      <c r="KAY4" s="265"/>
      <c r="KAZ4" s="265"/>
      <c r="KBA4" s="265"/>
      <c r="KBB4" s="265"/>
      <c r="KBC4" s="265"/>
      <c r="KBD4" s="265"/>
      <c r="KBE4" s="265"/>
      <c r="KBF4" s="265"/>
      <c r="KBG4" s="265"/>
      <c r="KBH4" s="265"/>
      <c r="KBI4" s="265"/>
      <c r="KBJ4" s="265"/>
      <c r="KBK4" s="265"/>
      <c r="KBL4" s="265"/>
      <c r="KBM4" s="265"/>
      <c r="KBN4" s="265"/>
      <c r="KBO4" s="265"/>
      <c r="KBP4" s="265"/>
      <c r="KBQ4" s="265"/>
      <c r="KBR4" s="265"/>
      <c r="KBS4" s="265"/>
      <c r="KBT4" s="265"/>
      <c r="KBU4" s="265"/>
      <c r="KBV4" s="265"/>
      <c r="KBW4" s="265"/>
      <c r="KBX4" s="265"/>
      <c r="KBY4" s="265"/>
      <c r="KBZ4" s="265"/>
      <c r="KCA4" s="265"/>
      <c r="KCB4" s="265"/>
      <c r="KCC4" s="265"/>
      <c r="KCD4" s="265"/>
      <c r="KCE4" s="265"/>
      <c r="KCF4" s="265"/>
      <c r="KCG4" s="265"/>
      <c r="KCH4" s="265"/>
      <c r="KCI4" s="265"/>
      <c r="KCJ4" s="265"/>
      <c r="KCK4" s="265"/>
      <c r="KCL4" s="265"/>
      <c r="KCM4" s="265"/>
      <c r="KCN4" s="265"/>
      <c r="KCO4" s="265"/>
      <c r="KCP4" s="265"/>
      <c r="KCQ4" s="265"/>
      <c r="KCR4" s="265"/>
      <c r="KCS4" s="265"/>
      <c r="KCT4" s="265"/>
      <c r="KCU4" s="265"/>
      <c r="KCV4" s="265"/>
      <c r="KCW4" s="265"/>
      <c r="KCX4" s="265"/>
      <c r="KCY4" s="265"/>
      <c r="KCZ4" s="265"/>
      <c r="KDA4" s="265"/>
      <c r="KDB4" s="265"/>
      <c r="KDC4" s="265"/>
      <c r="KDD4" s="265"/>
      <c r="KDE4" s="265"/>
      <c r="KDF4" s="265"/>
      <c r="KDG4" s="265"/>
      <c r="KDH4" s="265"/>
      <c r="KDI4" s="265"/>
      <c r="KDJ4" s="265"/>
      <c r="KDK4" s="265"/>
      <c r="KDL4" s="265"/>
      <c r="KDM4" s="265"/>
      <c r="KDN4" s="265"/>
      <c r="KDO4" s="265"/>
      <c r="KDP4" s="265"/>
      <c r="KDQ4" s="265"/>
      <c r="KDR4" s="265"/>
      <c r="KDS4" s="265"/>
      <c r="KDT4" s="265"/>
      <c r="KDU4" s="265"/>
      <c r="KDV4" s="265"/>
      <c r="KDW4" s="265"/>
      <c r="KDX4" s="265"/>
      <c r="KDY4" s="265"/>
      <c r="KDZ4" s="265"/>
      <c r="KEA4" s="265"/>
      <c r="KEB4" s="265"/>
      <c r="KEC4" s="265"/>
      <c r="KED4" s="265"/>
      <c r="KEE4" s="265"/>
      <c r="KEF4" s="265"/>
      <c r="KEG4" s="265"/>
      <c r="KEH4" s="265"/>
      <c r="KEI4" s="265"/>
      <c r="KEJ4" s="265"/>
      <c r="KEK4" s="265"/>
      <c r="KEL4" s="265"/>
      <c r="KEM4" s="265"/>
      <c r="KEN4" s="265"/>
      <c r="KEO4" s="265"/>
      <c r="KEP4" s="265"/>
      <c r="KEQ4" s="265"/>
      <c r="KER4" s="265"/>
      <c r="KES4" s="265"/>
      <c r="KET4" s="265"/>
      <c r="KEU4" s="265"/>
      <c r="KEV4" s="265"/>
      <c r="KEW4" s="265"/>
      <c r="KEX4" s="265"/>
      <c r="KEY4" s="265"/>
      <c r="KEZ4" s="265"/>
      <c r="KFA4" s="265"/>
      <c r="KFB4" s="265"/>
      <c r="KFC4" s="265"/>
      <c r="KFD4" s="265"/>
      <c r="KFE4" s="265"/>
      <c r="KFF4" s="265"/>
      <c r="KFG4" s="265"/>
      <c r="KFH4" s="265"/>
      <c r="KFI4" s="265"/>
      <c r="KFJ4" s="265"/>
      <c r="KFK4" s="265"/>
      <c r="KFL4" s="265"/>
      <c r="KFM4" s="265"/>
      <c r="KFN4" s="265"/>
      <c r="KFO4" s="265"/>
      <c r="KFP4" s="265"/>
      <c r="KFQ4" s="265"/>
      <c r="KFR4" s="265"/>
      <c r="KFS4" s="265"/>
      <c r="KFT4" s="265"/>
      <c r="KFU4" s="265"/>
      <c r="KFV4" s="265"/>
      <c r="KFW4" s="265"/>
      <c r="KFX4" s="265"/>
      <c r="KFY4" s="265"/>
      <c r="KFZ4" s="265"/>
      <c r="KGA4" s="265"/>
      <c r="KGB4" s="265"/>
      <c r="KGC4" s="265"/>
      <c r="KGD4" s="265"/>
      <c r="KGE4" s="265"/>
      <c r="KGF4" s="265"/>
      <c r="KGG4" s="265"/>
      <c r="KGH4" s="265"/>
      <c r="KGI4" s="265"/>
      <c r="KGJ4" s="265"/>
      <c r="KGK4" s="265"/>
      <c r="KGL4" s="265"/>
      <c r="KGM4" s="265"/>
      <c r="KGN4" s="265"/>
      <c r="KGO4" s="265"/>
      <c r="KGP4" s="265"/>
      <c r="KGQ4" s="265"/>
      <c r="KGR4" s="265"/>
      <c r="KGS4" s="265"/>
      <c r="KGT4" s="265"/>
      <c r="KGU4" s="265"/>
      <c r="KGV4" s="265"/>
      <c r="KGW4" s="265"/>
      <c r="KGX4" s="265"/>
      <c r="KGY4" s="265"/>
      <c r="KGZ4" s="265"/>
      <c r="KHA4" s="265"/>
      <c r="KHB4" s="265"/>
      <c r="KHC4" s="265"/>
      <c r="KHD4" s="265"/>
      <c r="KHE4" s="265"/>
      <c r="KHF4" s="265"/>
      <c r="KHG4" s="265"/>
      <c r="KHH4" s="265"/>
      <c r="KHI4" s="265"/>
      <c r="KHJ4" s="265"/>
      <c r="KHK4" s="265"/>
      <c r="KHL4" s="265"/>
      <c r="KHM4" s="265"/>
      <c r="KHN4" s="265"/>
      <c r="KHO4" s="265"/>
      <c r="KHP4" s="265"/>
      <c r="KHQ4" s="265"/>
      <c r="KHR4" s="265"/>
      <c r="KHS4" s="265"/>
      <c r="KHT4" s="265"/>
      <c r="KHU4" s="265"/>
      <c r="KHV4" s="265"/>
      <c r="KHW4" s="265"/>
      <c r="KHX4" s="265"/>
      <c r="KHY4" s="265"/>
      <c r="KHZ4" s="265"/>
      <c r="KIA4" s="265"/>
      <c r="KIB4" s="265"/>
      <c r="KIC4" s="265"/>
      <c r="KID4" s="265"/>
      <c r="KIE4" s="265"/>
      <c r="KIF4" s="265"/>
      <c r="KIG4" s="265"/>
      <c r="KIH4" s="265"/>
      <c r="KII4" s="265"/>
      <c r="KIJ4" s="265"/>
      <c r="KIK4" s="265"/>
      <c r="KIL4" s="265"/>
      <c r="KIM4" s="265"/>
      <c r="KIN4" s="265"/>
      <c r="KIO4" s="265"/>
      <c r="KIP4" s="265"/>
      <c r="KIQ4" s="265"/>
      <c r="KIR4" s="265"/>
      <c r="KIS4" s="265"/>
      <c r="KIT4" s="265"/>
      <c r="KIU4" s="265"/>
      <c r="KIV4" s="265"/>
      <c r="KIW4" s="265"/>
      <c r="KIX4" s="265"/>
      <c r="KIY4" s="265"/>
      <c r="KIZ4" s="265"/>
      <c r="KJA4" s="265"/>
      <c r="KJB4" s="265"/>
      <c r="KJC4" s="265"/>
      <c r="KJD4" s="265"/>
      <c r="KJE4" s="265"/>
      <c r="KJF4" s="265"/>
      <c r="KJG4" s="265"/>
      <c r="KJH4" s="265"/>
      <c r="KJI4" s="265"/>
      <c r="KJJ4" s="265"/>
      <c r="KJK4" s="265"/>
      <c r="KJL4" s="265"/>
      <c r="KJM4" s="265"/>
      <c r="KJN4" s="265"/>
      <c r="KJO4" s="265"/>
      <c r="KJP4" s="265"/>
      <c r="KJQ4" s="265"/>
      <c r="KJR4" s="265"/>
      <c r="KJS4" s="265"/>
      <c r="KJT4" s="265"/>
      <c r="KJU4" s="265"/>
      <c r="KJV4" s="265"/>
      <c r="KJW4" s="265"/>
      <c r="KJX4" s="265"/>
      <c r="KJY4" s="265"/>
      <c r="KJZ4" s="265"/>
      <c r="KKA4" s="265"/>
      <c r="KKB4" s="265"/>
      <c r="KKC4" s="265"/>
      <c r="KKD4" s="265"/>
      <c r="KKE4" s="265"/>
      <c r="KKF4" s="265"/>
      <c r="KKG4" s="265"/>
      <c r="KKH4" s="265"/>
      <c r="KKI4" s="265"/>
      <c r="KKJ4" s="265"/>
      <c r="KKK4" s="265"/>
      <c r="KKL4" s="265"/>
      <c r="KKM4" s="265"/>
      <c r="KKN4" s="265"/>
      <c r="KKO4" s="265"/>
      <c r="KKP4" s="265"/>
      <c r="KKQ4" s="265"/>
      <c r="KKR4" s="265"/>
      <c r="KKS4" s="265"/>
      <c r="KKT4" s="265"/>
      <c r="KKU4" s="265"/>
      <c r="KKV4" s="265"/>
      <c r="KKW4" s="265"/>
      <c r="KKX4" s="265"/>
      <c r="KKY4" s="265"/>
      <c r="KKZ4" s="265"/>
      <c r="KLA4" s="265"/>
      <c r="KLB4" s="265"/>
      <c r="KLC4" s="265"/>
      <c r="KLD4" s="265"/>
      <c r="KLE4" s="265"/>
      <c r="KLF4" s="265"/>
      <c r="KLG4" s="265"/>
      <c r="KLH4" s="265"/>
      <c r="KLI4" s="265"/>
      <c r="KLJ4" s="265"/>
      <c r="KLK4" s="265"/>
      <c r="KLL4" s="265"/>
      <c r="KLM4" s="265"/>
      <c r="KLN4" s="265"/>
      <c r="KLO4" s="265"/>
      <c r="KLP4" s="265"/>
      <c r="KLQ4" s="265"/>
      <c r="KLR4" s="265"/>
      <c r="KLS4" s="265"/>
      <c r="KLT4" s="265"/>
      <c r="KLU4" s="265"/>
      <c r="KLV4" s="265"/>
      <c r="KLW4" s="265"/>
      <c r="KLX4" s="265"/>
      <c r="KLY4" s="265"/>
      <c r="KLZ4" s="265"/>
      <c r="KMA4" s="265"/>
      <c r="KMB4" s="265"/>
      <c r="KMC4" s="265"/>
      <c r="KMD4" s="265"/>
      <c r="KME4" s="265"/>
      <c r="KMF4" s="265"/>
      <c r="KMG4" s="265"/>
      <c r="KMH4" s="265"/>
      <c r="KMI4" s="265"/>
      <c r="KMJ4" s="265"/>
      <c r="KMK4" s="265"/>
      <c r="KML4" s="265"/>
      <c r="KMM4" s="265"/>
      <c r="KMN4" s="265"/>
      <c r="KMO4" s="265"/>
      <c r="KMP4" s="265"/>
      <c r="KMQ4" s="265"/>
      <c r="KMR4" s="265"/>
      <c r="KMS4" s="265"/>
      <c r="KMT4" s="265"/>
      <c r="KMU4" s="265"/>
      <c r="KMV4" s="265"/>
      <c r="KMW4" s="265"/>
      <c r="KMX4" s="265"/>
      <c r="KMY4" s="265"/>
      <c r="KMZ4" s="265"/>
      <c r="KNA4" s="265"/>
      <c r="KNB4" s="265"/>
      <c r="KNC4" s="265"/>
      <c r="KND4" s="265"/>
      <c r="KNE4" s="265"/>
      <c r="KNF4" s="265"/>
      <c r="KNG4" s="265"/>
      <c r="KNH4" s="265"/>
      <c r="KNI4" s="265"/>
      <c r="KNJ4" s="265"/>
      <c r="KNK4" s="265"/>
      <c r="KNL4" s="265"/>
      <c r="KNM4" s="265"/>
      <c r="KNN4" s="265"/>
      <c r="KNO4" s="265"/>
      <c r="KNP4" s="265"/>
      <c r="KNQ4" s="265"/>
      <c r="KNR4" s="265"/>
      <c r="KNS4" s="265"/>
      <c r="KNT4" s="265"/>
      <c r="KNU4" s="265"/>
      <c r="KNV4" s="265"/>
      <c r="KNW4" s="265"/>
      <c r="KNX4" s="265"/>
      <c r="KNY4" s="265"/>
      <c r="KNZ4" s="265"/>
      <c r="KOA4" s="265"/>
      <c r="KOB4" s="265"/>
      <c r="KOC4" s="265"/>
      <c r="KOD4" s="265"/>
      <c r="KOE4" s="265"/>
      <c r="KOF4" s="265"/>
      <c r="KOG4" s="265"/>
      <c r="KOH4" s="265"/>
      <c r="KOI4" s="265"/>
      <c r="KOJ4" s="265"/>
      <c r="KOK4" s="265"/>
      <c r="KOL4" s="265"/>
      <c r="KOM4" s="265"/>
      <c r="KON4" s="265"/>
      <c r="KOO4" s="265"/>
      <c r="KOP4" s="265"/>
      <c r="KOQ4" s="265"/>
      <c r="KOR4" s="265"/>
      <c r="KOS4" s="265"/>
      <c r="KOT4" s="265"/>
      <c r="KOU4" s="265"/>
      <c r="KOV4" s="265"/>
      <c r="KOW4" s="265"/>
      <c r="KOX4" s="265"/>
      <c r="KOY4" s="265"/>
      <c r="KOZ4" s="265"/>
      <c r="KPA4" s="265"/>
      <c r="KPB4" s="265"/>
      <c r="KPC4" s="265"/>
      <c r="KPD4" s="265"/>
      <c r="KPE4" s="265"/>
      <c r="KPF4" s="265"/>
      <c r="KPG4" s="265"/>
      <c r="KPH4" s="265"/>
      <c r="KPI4" s="265"/>
      <c r="KPJ4" s="265"/>
      <c r="KPK4" s="265"/>
      <c r="KPL4" s="265"/>
      <c r="KPM4" s="265"/>
      <c r="KPN4" s="265"/>
      <c r="KPO4" s="265"/>
      <c r="KPP4" s="265"/>
      <c r="KPQ4" s="265"/>
      <c r="KPR4" s="265"/>
      <c r="KPS4" s="265"/>
      <c r="KPT4" s="265"/>
      <c r="KPU4" s="265"/>
      <c r="KPV4" s="265"/>
      <c r="KPW4" s="265"/>
      <c r="KPX4" s="265"/>
      <c r="KPY4" s="265"/>
      <c r="KPZ4" s="265"/>
      <c r="KQA4" s="265"/>
      <c r="KQB4" s="265"/>
      <c r="KQC4" s="265"/>
      <c r="KQD4" s="265"/>
      <c r="KQE4" s="265"/>
      <c r="KQF4" s="265"/>
      <c r="KQG4" s="265"/>
      <c r="KQH4" s="265"/>
      <c r="KQI4" s="265"/>
      <c r="KQJ4" s="265"/>
      <c r="KQK4" s="265"/>
      <c r="KQL4" s="265"/>
      <c r="KQM4" s="265"/>
      <c r="KQN4" s="265"/>
      <c r="KQO4" s="265"/>
      <c r="KQP4" s="265"/>
      <c r="KQQ4" s="265"/>
      <c r="KQR4" s="265"/>
      <c r="KQS4" s="265"/>
      <c r="KQT4" s="265"/>
      <c r="KQU4" s="265"/>
      <c r="KQV4" s="265"/>
      <c r="KQW4" s="265"/>
      <c r="KQX4" s="265"/>
      <c r="KQY4" s="265"/>
      <c r="KQZ4" s="265"/>
      <c r="KRA4" s="265"/>
      <c r="KRB4" s="265"/>
      <c r="KRC4" s="265"/>
      <c r="KRD4" s="265"/>
      <c r="KRE4" s="265"/>
      <c r="KRF4" s="265"/>
      <c r="KRG4" s="265"/>
      <c r="KRH4" s="265"/>
      <c r="KRI4" s="265"/>
      <c r="KRJ4" s="265"/>
      <c r="KRK4" s="265"/>
      <c r="KRL4" s="265"/>
      <c r="KRM4" s="265"/>
      <c r="KRN4" s="265"/>
      <c r="KRO4" s="265"/>
      <c r="KRP4" s="265"/>
      <c r="KRQ4" s="265"/>
      <c r="KRR4" s="265"/>
      <c r="KRS4" s="265"/>
      <c r="KRT4" s="265"/>
      <c r="KRU4" s="265"/>
      <c r="KRV4" s="265"/>
      <c r="KRW4" s="265"/>
      <c r="KRX4" s="265"/>
      <c r="KRY4" s="265"/>
      <c r="KRZ4" s="265"/>
      <c r="KSA4" s="265"/>
      <c r="KSB4" s="265"/>
      <c r="KSC4" s="265"/>
      <c r="KSD4" s="265"/>
      <c r="KSE4" s="265"/>
      <c r="KSF4" s="265"/>
      <c r="KSG4" s="265"/>
      <c r="KSH4" s="265"/>
      <c r="KSI4" s="265"/>
      <c r="KSJ4" s="265"/>
      <c r="KSK4" s="265"/>
      <c r="KSL4" s="265"/>
      <c r="KSM4" s="265"/>
      <c r="KSN4" s="265"/>
      <c r="KSO4" s="265"/>
      <c r="KSP4" s="265"/>
      <c r="KSQ4" s="265"/>
      <c r="KSR4" s="265"/>
      <c r="KSS4" s="265"/>
      <c r="KST4" s="265"/>
      <c r="KSU4" s="265"/>
      <c r="KSV4" s="265"/>
      <c r="KSW4" s="265"/>
      <c r="KSX4" s="265"/>
      <c r="KSY4" s="265"/>
      <c r="KSZ4" s="265"/>
      <c r="KTA4" s="265"/>
      <c r="KTB4" s="265"/>
      <c r="KTC4" s="265"/>
      <c r="KTD4" s="265"/>
      <c r="KTE4" s="265"/>
      <c r="KTF4" s="265"/>
      <c r="KTG4" s="265"/>
      <c r="KTH4" s="265"/>
      <c r="KTI4" s="265"/>
      <c r="KTJ4" s="265"/>
      <c r="KTK4" s="265"/>
      <c r="KTL4" s="265"/>
      <c r="KTM4" s="265"/>
      <c r="KTN4" s="265"/>
      <c r="KTO4" s="265"/>
      <c r="KTP4" s="265"/>
      <c r="KTQ4" s="265"/>
      <c r="KTR4" s="265"/>
      <c r="KTS4" s="265"/>
      <c r="KTT4" s="265"/>
      <c r="KTU4" s="265"/>
      <c r="KTV4" s="265"/>
      <c r="KTW4" s="265"/>
      <c r="KTX4" s="265"/>
      <c r="KTY4" s="265"/>
      <c r="KTZ4" s="265"/>
      <c r="KUA4" s="265"/>
      <c r="KUB4" s="265"/>
      <c r="KUC4" s="265"/>
      <c r="KUD4" s="265"/>
      <c r="KUE4" s="265"/>
      <c r="KUF4" s="265"/>
      <c r="KUG4" s="265"/>
      <c r="KUH4" s="265"/>
      <c r="KUI4" s="265"/>
      <c r="KUJ4" s="265"/>
      <c r="KUK4" s="265"/>
      <c r="KUL4" s="265"/>
      <c r="KUM4" s="265"/>
      <c r="KUN4" s="265"/>
      <c r="KUO4" s="265"/>
      <c r="KUP4" s="265"/>
      <c r="KUQ4" s="265"/>
      <c r="KUR4" s="265"/>
      <c r="KUS4" s="265"/>
      <c r="KUT4" s="265"/>
      <c r="KUU4" s="265"/>
      <c r="KUV4" s="265"/>
      <c r="KUW4" s="265"/>
      <c r="KUX4" s="265"/>
      <c r="KUY4" s="265"/>
      <c r="KUZ4" s="265"/>
      <c r="KVA4" s="265"/>
      <c r="KVB4" s="265"/>
      <c r="KVC4" s="265"/>
      <c r="KVD4" s="265"/>
      <c r="KVE4" s="265"/>
      <c r="KVF4" s="265"/>
      <c r="KVG4" s="265"/>
      <c r="KVH4" s="265"/>
      <c r="KVI4" s="265"/>
      <c r="KVJ4" s="265"/>
      <c r="KVK4" s="265"/>
      <c r="KVL4" s="265"/>
      <c r="KVM4" s="265"/>
      <c r="KVN4" s="265"/>
      <c r="KVO4" s="265"/>
      <c r="KVP4" s="265"/>
      <c r="KVQ4" s="265"/>
      <c r="KVR4" s="265"/>
      <c r="KVS4" s="265"/>
      <c r="KVT4" s="265"/>
      <c r="KVU4" s="265"/>
      <c r="KVV4" s="265"/>
      <c r="KVW4" s="265"/>
      <c r="KVX4" s="265"/>
      <c r="KVY4" s="265"/>
      <c r="KVZ4" s="265"/>
      <c r="KWA4" s="265"/>
      <c r="KWB4" s="265"/>
      <c r="KWC4" s="265"/>
      <c r="KWD4" s="265"/>
      <c r="KWE4" s="265"/>
      <c r="KWF4" s="265"/>
      <c r="KWG4" s="265"/>
      <c r="KWH4" s="265"/>
      <c r="KWI4" s="265"/>
      <c r="KWJ4" s="265"/>
      <c r="KWK4" s="265"/>
      <c r="KWL4" s="265"/>
      <c r="KWM4" s="265"/>
      <c r="KWN4" s="265"/>
      <c r="KWO4" s="265"/>
      <c r="KWP4" s="265"/>
      <c r="KWQ4" s="265"/>
      <c r="KWR4" s="265"/>
      <c r="KWS4" s="265"/>
      <c r="KWT4" s="265"/>
      <c r="KWU4" s="265"/>
      <c r="KWV4" s="265"/>
      <c r="KWW4" s="265"/>
      <c r="KWX4" s="265"/>
      <c r="KWY4" s="265"/>
      <c r="KWZ4" s="265"/>
      <c r="KXA4" s="265"/>
      <c r="KXB4" s="265"/>
      <c r="KXC4" s="265"/>
      <c r="KXD4" s="265"/>
      <c r="KXE4" s="265"/>
      <c r="KXF4" s="265"/>
      <c r="KXG4" s="265"/>
      <c r="KXH4" s="265"/>
      <c r="KXI4" s="265"/>
      <c r="KXJ4" s="265"/>
      <c r="KXK4" s="265"/>
      <c r="KXL4" s="265"/>
      <c r="KXM4" s="265"/>
      <c r="KXN4" s="265"/>
      <c r="KXO4" s="265"/>
      <c r="KXP4" s="265"/>
      <c r="KXQ4" s="265"/>
      <c r="KXR4" s="265"/>
      <c r="KXS4" s="265"/>
      <c r="KXT4" s="265"/>
      <c r="KXU4" s="265"/>
      <c r="KXV4" s="265"/>
      <c r="KXW4" s="265"/>
      <c r="KXX4" s="265"/>
      <c r="KXY4" s="265"/>
      <c r="KXZ4" s="265"/>
      <c r="KYA4" s="265"/>
      <c r="KYB4" s="265"/>
      <c r="KYC4" s="265"/>
      <c r="KYD4" s="265"/>
      <c r="KYE4" s="265"/>
      <c r="KYF4" s="265"/>
      <c r="KYG4" s="265"/>
      <c r="KYH4" s="265"/>
      <c r="KYI4" s="265"/>
      <c r="KYJ4" s="265"/>
      <c r="KYK4" s="265"/>
      <c r="KYL4" s="265"/>
      <c r="KYM4" s="265"/>
      <c r="KYN4" s="265"/>
      <c r="KYO4" s="265"/>
      <c r="KYP4" s="265"/>
      <c r="KYQ4" s="265"/>
      <c r="KYR4" s="265"/>
      <c r="KYS4" s="265"/>
      <c r="KYT4" s="265"/>
      <c r="KYU4" s="265"/>
      <c r="KYV4" s="265"/>
      <c r="KYW4" s="265"/>
      <c r="KYX4" s="265"/>
      <c r="KYY4" s="265"/>
      <c r="KYZ4" s="265"/>
      <c r="KZA4" s="265"/>
      <c r="KZB4" s="265"/>
      <c r="KZC4" s="265"/>
      <c r="KZD4" s="265"/>
      <c r="KZE4" s="265"/>
      <c r="KZF4" s="265"/>
      <c r="KZG4" s="265"/>
      <c r="KZH4" s="265"/>
      <c r="KZI4" s="265"/>
      <c r="KZJ4" s="265"/>
      <c r="KZK4" s="265"/>
      <c r="KZL4" s="265"/>
      <c r="KZM4" s="265"/>
      <c r="KZN4" s="265"/>
      <c r="KZO4" s="265"/>
      <c r="KZP4" s="265"/>
      <c r="KZQ4" s="265"/>
      <c r="KZR4" s="265"/>
      <c r="KZS4" s="265"/>
      <c r="KZT4" s="265"/>
      <c r="KZU4" s="265"/>
      <c r="KZV4" s="265"/>
      <c r="KZW4" s="265"/>
      <c r="KZX4" s="265"/>
      <c r="KZY4" s="265"/>
      <c r="KZZ4" s="265"/>
      <c r="LAA4" s="265"/>
      <c r="LAB4" s="265"/>
      <c r="LAC4" s="265"/>
      <c r="LAD4" s="265"/>
      <c r="LAE4" s="265"/>
      <c r="LAF4" s="265"/>
      <c r="LAG4" s="265"/>
      <c r="LAH4" s="265"/>
      <c r="LAI4" s="265"/>
      <c r="LAJ4" s="265"/>
      <c r="LAK4" s="265"/>
      <c r="LAL4" s="265"/>
      <c r="LAM4" s="265"/>
      <c r="LAN4" s="265"/>
      <c r="LAO4" s="265"/>
      <c r="LAP4" s="265"/>
      <c r="LAQ4" s="265"/>
      <c r="LAR4" s="265"/>
      <c r="LAS4" s="265"/>
      <c r="LAT4" s="265"/>
      <c r="LAU4" s="265"/>
      <c r="LAV4" s="265"/>
      <c r="LAW4" s="265"/>
      <c r="LAX4" s="265"/>
      <c r="LAY4" s="265"/>
      <c r="LAZ4" s="265"/>
      <c r="LBA4" s="265"/>
      <c r="LBB4" s="265"/>
      <c r="LBC4" s="265"/>
      <c r="LBD4" s="265"/>
      <c r="LBE4" s="265"/>
      <c r="LBF4" s="265"/>
      <c r="LBG4" s="265"/>
      <c r="LBH4" s="265"/>
      <c r="LBI4" s="265"/>
      <c r="LBJ4" s="265"/>
      <c r="LBK4" s="265"/>
      <c r="LBL4" s="265"/>
      <c r="LBM4" s="265"/>
      <c r="LBN4" s="265"/>
      <c r="LBO4" s="265"/>
      <c r="LBP4" s="265"/>
      <c r="LBQ4" s="265"/>
      <c r="LBR4" s="265"/>
      <c r="LBS4" s="265"/>
      <c r="LBT4" s="265"/>
      <c r="LBU4" s="265"/>
      <c r="LBV4" s="265"/>
      <c r="LBW4" s="265"/>
      <c r="LBX4" s="265"/>
      <c r="LBY4" s="265"/>
      <c r="LBZ4" s="265"/>
      <c r="LCA4" s="265"/>
      <c r="LCB4" s="265"/>
      <c r="LCC4" s="265"/>
      <c r="LCD4" s="265"/>
      <c r="LCE4" s="265"/>
      <c r="LCF4" s="265"/>
      <c r="LCG4" s="265"/>
      <c r="LCH4" s="265"/>
      <c r="LCI4" s="265"/>
      <c r="LCJ4" s="265"/>
      <c r="LCK4" s="265"/>
      <c r="LCL4" s="265"/>
      <c r="LCM4" s="265"/>
      <c r="LCN4" s="265"/>
      <c r="LCO4" s="265"/>
      <c r="LCP4" s="265"/>
      <c r="LCQ4" s="265"/>
      <c r="LCR4" s="265"/>
      <c r="LCS4" s="265"/>
      <c r="LCT4" s="265"/>
      <c r="LCU4" s="265"/>
      <c r="LCV4" s="265"/>
      <c r="LCW4" s="265"/>
      <c r="LCX4" s="265"/>
      <c r="LCY4" s="265"/>
      <c r="LCZ4" s="265"/>
      <c r="LDA4" s="265"/>
      <c r="LDB4" s="265"/>
      <c r="LDC4" s="265"/>
      <c r="LDD4" s="265"/>
      <c r="LDE4" s="265"/>
      <c r="LDF4" s="265"/>
      <c r="LDG4" s="265"/>
      <c r="LDH4" s="265"/>
      <c r="LDI4" s="265"/>
      <c r="LDJ4" s="265"/>
      <c r="LDK4" s="265"/>
      <c r="LDL4" s="265"/>
      <c r="LDM4" s="265"/>
      <c r="LDN4" s="265"/>
      <c r="LDO4" s="265"/>
      <c r="LDP4" s="265"/>
      <c r="LDQ4" s="265"/>
      <c r="LDR4" s="265"/>
      <c r="LDS4" s="265"/>
      <c r="LDT4" s="265"/>
      <c r="LDU4" s="265"/>
      <c r="LDV4" s="265"/>
      <c r="LDW4" s="265"/>
      <c r="LDX4" s="265"/>
      <c r="LDY4" s="265"/>
      <c r="LDZ4" s="265"/>
      <c r="LEA4" s="265"/>
      <c r="LEB4" s="265"/>
      <c r="LEC4" s="265"/>
      <c r="LED4" s="265"/>
      <c r="LEE4" s="265"/>
      <c r="LEF4" s="265"/>
      <c r="LEG4" s="265"/>
      <c r="LEH4" s="265"/>
      <c r="LEI4" s="265"/>
      <c r="LEJ4" s="265"/>
      <c r="LEK4" s="265"/>
      <c r="LEL4" s="265"/>
      <c r="LEM4" s="265"/>
      <c r="LEN4" s="265"/>
      <c r="LEO4" s="265"/>
      <c r="LEP4" s="265"/>
      <c r="LEQ4" s="265"/>
      <c r="LER4" s="265"/>
      <c r="LES4" s="265"/>
      <c r="LET4" s="265"/>
      <c r="LEU4" s="265"/>
      <c r="LEV4" s="265"/>
      <c r="LEW4" s="265"/>
      <c r="LEX4" s="265"/>
      <c r="LEY4" s="265"/>
      <c r="LEZ4" s="265"/>
      <c r="LFA4" s="265"/>
      <c r="LFB4" s="265"/>
      <c r="LFC4" s="265"/>
      <c r="LFD4" s="265"/>
      <c r="LFE4" s="265"/>
      <c r="LFF4" s="265"/>
      <c r="LFG4" s="265"/>
      <c r="LFH4" s="265"/>
      <c r="LFI4" s="265"/>
      <c r="LFJ4" s="265"/>
      <c r="LFK4" s="265"/>
      <c r="LFL4" s="265"/>
      <c r="LFM4" s="265"/>
      <c r="LFN4" s="265"/>
      <c r="LFO4" s="265"/>
      <c r="LFP4" s="265"/>
      <c r="LFQ4" s="265"/>
      <c r="LFR4" s="265"/>
      <c r="LFS4" s="265"/>
      <c r="LFT4" s="265"/>
      <c r="LFU4" s="265"/>
      <c r="LFV4" s="265"/>
      <c r="LFW4" s="265"/>
      <c r="LFX4" s="265"/>
      <c r="LFY4" s="265"/>
      <c r="LFZ4" s="265"/>
      <c r="LGA4" s="265"/>
      <c r="LGB4" s="265"/>
      <c r="LGC4" s="265"/>
      <c r="LGD4" s="265"/>
      <c r="LGE4" s="265"/>
      <c r="LGF4" s="265"/>
      <c r="LGG4" s="265"/>
      <c r="LGH4" s="265"/>
      <c r="LGI4" s="265"/>
      <c r="LGJ4" s="265"/>
      <c r="LGK4" s="265"/>
      <c r="LGL4" s="265"/>
      <c r="LGM4" s="265"/>
      <c r="LGN4" s="265"/>
      <c r="LGO4" s="265"/>
      <c r="LGP4" s="265"/>
      <c r="LGQ4" s="265"/>
      <c r="LGR4" s="265"/>
      <c r="LGS4" s="265"/>
      <c r="LGT4" s="265"/>
      <c r="LGU4" s="265"/>
      <c r="LGV4" s="265"/>
      <c r="LGW4" s="265"/>
      <c r="LGX4" s="265"/>
      <c r="LGY4" s="265"/>
      <c r="LGZ4" s="265"/>
      <c r="LHA4" s="265"/>
      <c r="LHB4" s="265"/>
      <c r="LHC4" s="265"/>
      <c r="LHD4" s="265"/>
      <c r="LHE4" s="265"/>
      <c r="LHF4" s="265"/>
      <c r="LHG4" s="265"/>
      <c r="LHH4" s="265"/>
      <c r="LHI4" s="265"/>
      <c r="LHJ4" s="265"/>
      <c r="LHK4" s="265"/>
      <c r="LHL4" s="265"/>
      <c r="LHM4" s="265"/>
      <c r="LHN4" s="265"/>
      <c r="LHO4" s="265"/>
      <c r="LHP4" s="265"/>
      <c r="LHQ4" s="265"/>
      <c r="LHR4" s="265"/>
      <c r="LHS4" s="265"/>
      <c r="LHT4" s="265"/>
      <c r="LHU4" s="265"/>
      <c r="LHV4" s="265"/>
      <c r="LHW4" s="265"/>
      <c r="LHX4" s="265"/>
      <c r="LHY4" s="265"/>
      <c r="LHZ4" s="265"/>
      <c r="LIA4" s="265"/>
      <c r="LIB4" s="265"/>
      <c r="LIC4" s="265"/>
      <c r="LID4" s="265"/>
      <c r="LIE4" s="265"/>
      <c r="LIF4" s="265"/>
      <c r="LIG4" s="265"/>
      <c r="LIH4" s="265"/>
      <c r="LII4" s="265"/>
      <c r="LIJ4" s="265"/>
      <c r="LIK4" s="265"/>
      <c r="LIL4" s="265"/>
      <c r="LIM4" s="265"/>
      <c r="LIN4" s="265"/>
      <c r="LIO4" s="265"/>
      <c r="LIP4" s="265"/>
      <c r="LIQ4" s="265"/>
      <c r="LIR4" s="265"/>
      <c r="LIS4" s="265"/>
      <c r="LIT4" s="265"/>
      <c r="LIU4" s="265"/>
      <c r="LIV4" s="265"/>
      <c r="LIW4" s="265"/>
      <c r="LIX4" s="265"/>
      <c r="LIY4" s="265"/>
      <c r="LIZ4" s="265"/>
      <c r="LJA4" s="265"/>
      <c r="LJB4" s="265"/>
      <c r="LJC4" s="265"/>
      <c r="LJD4" s="265"/>
      <c r="LJE4" s="265"/>
      <c r="LJF4" s="265"/>
      <c r="LJG4" s="265"/>
      <c r="LJH4" s="265"/>
      <c r="LJI4" s="265"/>
      <c r="LJJ4" s="265"/>
      <c r="LJK4" s="265"/>
      <c r="LJL4" s="265"/>
      <c r="LJM4" s="265"/>
      <c r="LJN4" s="265"/>
      <c r="LJO4" s="265"/>
      <c r="LJP4" s="265"/>
      <c r="LJQ4" s="265"/>
      <c r="LJR4" s="265"/>
      <c r="LJS4" s="265"/>
      <c r="LJT4" s="265"/>
      <c r="LJU4" s="265"/>
      <c r="LJV4" s="265"/>
      <c r="LJW4" s="265"/>
      <c r="LJX4" s="265"/>
      <c r="LJY4" s="265"/>
      <c r="LJZ4" s="265"/>
      <c r="LKA4" s="265"/>
      <c r="LKB4" s="265"/>
      <c r="LKC4" s="265"/>
      <c r="LKD4" s="265"/>
      <c r="LKE4" s="265"/>
      <c r="LKF4" s="265"/>
      <c r="LKG4" s="265"/>
      <c r="LKH4" s="265"/>
      <c r="LKI4" s="265"/>
      <c r="LKJ4" s="265"/>
      <c r="LKK4" s="265"/>
      <c r="LKL4" s="265"/>
      <c r="LKM4" s="265"/>
      <c r="LKN4" s="265"/>
      <c r="LKO4" s="265"/>
      <c r="LKP4" s="265"/>
      <c r="LKQ4" s="265"/>
      <c r="LKR4" s="265"/>
      <c r="LKS4" s="265"/>
      <c r="LKT4" s="265"/>
      <c r="LKU4" s="265"/>
      <c r="LKV4" s="265"/>
      <c r="LKW4" s="265"/>
      <c r="LKX4" s="265"/>
      <c r="LKY4" s="265"/>
      <c r="LKZ4" s="265"/>
      <c r="LLA4" s="265"/>
      <c r="LLB4" s="265"/>
      <c r="LLC4" s="265"/>
      <c r="LLD4" s="265"/>
      <c r="LLE4" s="265"/>
      <c r="LLF4" s="265"/>
      <c r="LLG4" s="265"/>
      <c r="LLH4" s="265"/>
      <c r="LLI4" s="265"/>
      <c r="LLJ4" s="265"/>
      <c r="LLK4" s="265"/>
      <c r="LLL4" s="265"/>
      <c r="LLM4" s="265"/>
      <c r="LLN4" s="265"/>
      <c r="LLO4" s="265"/>
      <c r="LLP4" s="265"/>
      <c r="LLQ4" s="265"/>
      <c r="LLR4" s="265"/>
      <c r="LLS4" s="265"/>
      <c r="LLT4" s="265"/>
      <c r="LLU4" s="265"/>
      <c r="LLV4" s="265"/>
      <c r="LLW4" s="265"/>
      <c r="LLX4" s="265"/>
      <c r="LLY4" s="265"/>
      <c r="LLZ4" s="265"/>
      <c r="LMA4" s="265"/>
      <c r="LMB4" s="265"/>
      <c r="LMC4" s="265"/>
      <c r="LMD4" s="265"/>
      <c r="LME4" s="265"/>
      <c r="LMF4" s="265"/>
      <c r="LMG4" s="265"/>
      <c r="LMH4" s="265"/>
      <c r="LMI4" s="265"/>
      <c r="LMJ4" s="265"/>
      <c r="LMK4" s="265"/>
      <c r="LML4" s="265"/>
      <c r="LMM4" s="265"/>
      <c r="LMN4" s="265"/>
      <c r="LMO4" s="265"/>
      <c r="LMP4" s="265"/>
      <c r="LMQ4" s="265"/>
      <c r="LMR4" s="265"/>
      <c r="LMS4" s="265"/>
      <c r="LMT4" s="265"/>
      <c r="LMU4" s="265"/>
      <c r="LMV4" s="265"/>
      <c r="LMW4" s="265"/>
      <c r="LMX4" s="265"/>
      <c r="LMY4" s="265"/>
      <c r="LMZ4" s="265"/>
      <c r="LNA4" s="265"/>
      <c r="LNB4" s="265"/>
      <c r="LNC4" s="265"/>
      <c r="LND4" s="265"/>
      <c r="LNE4" s="265"/>
      <c r="LNF4" s="265"/>
      <c r="LNG4" s="265"/>
      <c r="LNH4" s="265"/>
      <c r="LNI4" s="265"/>
      <c r="LNJ4" s="265"/>
      <c r="LNK4" s="265"/>
      <c r="LNL4" s="265"/>
      <c r="LNM4" s="265"/>
      <c r="LNN4" s="265"/>
      <c r="LNO4" s="265"/>
      <c r="LNP4" s="265"/>
      <c r="LNQ4" s="265"/>
      <c r="LNR4" s="265"/>
      <c r="LNS4" s="265"/>
      <c r="LNT4" s="265"/>
      <c r="LNU4" s="265"/>
      <c r="LNV4" s="265"/>
      <c r="LNW4" s="265"/>
      <c r="LNX4" s="265"/>
      <c r="LNY4" s="265"/>
      <c r="LNZ4" s="265"/>
      <c r="LOA4" s="265"/>
      <c r="LOB4" s="265"/>
      <c r="LOC4" s="265"/>
      <c r="LOD4" s="265"/>
      <c r="LOE4" s="265"/>
      <c r="LOF4" s="265"/>
      <c r="LOG4" s="265"/>
      <c r="LOH4" s="265"/>
      <c r="LOI4" s="265"/>
      <c r="LOJ4" s="265"/>
      <c r="LOK4" s="265"/>
      <c r="LOL4" s="265"/>
      <c r="LOM4" s="265"/>
      <c r="LON4" s="265"/>
      <c r="LOO4" s="265"/>
      <c r="LOP4" s="265"/>
      <c r="LOQ4" s="265"/>
      <c r="LOR4" s="265"/>
      <c r="LOS4" s="265"/>
      <c r="LOT4" s="265"/>
      <c r="LOU4" s="265"/>
      <c r="LOV4" s="265"/>
      <c r="LOW4" s="265"/>
      <c r="LOX4" s="265"/>
      <c r="LOY4" s="265"/>
      <c r="LOZ4" s="265"/>
      <c r="LPA4" s="265"/>
      <c r="LPB4" s="265"/>
      <c r="LPC4" s="265"/>
      <c r="LPD4" s="265"/>
      <c r="LPE4" s="265"/>
      <c r="LPF4" s="265"/>
      <c r="LPG4" s="265"/>
      <c r="LPH4" s="265"/>
      <c r="LPI4" s="265"/>
      <c r="LPJ4" s="265"/>
      <c r="LPK4" s="265"/>
      <c r="LPL4" s="265"/>
      <c r="LPM4" s="265"/>
      <c r="LPN4" s="265"/>
      <c r="LPO4" s="265"/>
      <c r="LPP4" s="265"/>
      <c r="LPQ4" s="265"/>
      <c r="LPR4" s="265"/>
      <c r="LPS4" s="265"/>
      <c r="LPT4" s="265"/>
      <c r="LPU4" s="265"/>
      <c r="LPV4" s="265"/>
      <c r="LPW4" s="265"/>
      <c r="LPX4" s="265"/>
      <c r="LPY4" s="265"/>
      <c r="LPZ4" s="265"/>
      <c r="LQA4" s="265"/>
      <c r="LQB4" s="265"/>
      <c r="LQC4" s="265"/>
      <c r="LQD4" s="265"/>
      <c r="LQE4" s="265"/>
      <c r="LQF4" s="265"/>
      <c r="LQG4" s="265"/>
      <c r="LQH4" s="265"/>
      <c r="LQI4" s="265"/>
      <c r="LQJ4" s="265"/>
      <c r="LQK4" s="265"/>
      <c r="LQL4" s="265"/>
      <c r="LQM4" s="265"/>
      <c r="LQN4" s="265"/>
      <c r="LQO4" s="265"/>
      <c r="LQP4" s="265"/>
      <c r="LQQ4" s="265"/>
      <c r="LQR4" s="265"/>
      <c r="LQS4" s="265"/>
      <c r="LQT4" s="265"/>
      <c r="LQU4" s="265"/>
      <c r="LQV4" s="265"/>
      <c r="LQW4" s="265"/>
      <c r="LQX4" s="265"/>
      <c r="LQY4" s="265"/>
      <c r="LQZ4" s="265"/>
      <c r="LRA4" s="265"/>
      <c r="LRB4" s="265"/>
      <c r="LRC4" s="265"/>
      <c r="LRD4" s="265"/>
      <c r="LRE4" s="265"/>
      <c r="LRF4" s="265"/>
      <c r="LRG4" s="265"/>
      <c r="LRH4" s="265"/>
      <c r="LRI4" s="265"/>
      <c r="LRJ4" s="265"/>
      <c r="LRK4" s="265"/>
      <c r="LRL4" s="265"/>
      <c r="LRM4" s="265"/>
      <c r="LRN4" s="265"/>
      <c r="LRO4" s="265"/>
      <c r="LRP4" s="265"/>
      <c r="LRQ4" s="265"/>
      <c r="LRR4" s="265"/>
      <c r="LRS4" s="265"/>
      <c r="LRT4" s="265"/>
      <c r="LRU4" s="265"/>
      <c r="LRV4" s="265"/>
      <c r="LRW4" s="265"/>
      <c r="LRX4" s="265"/>
      <c r="LRY4" s="265"/>
      <c r="LRZ4" s="265"/>
      <c r="LSA4" s="265"/>
      <c r="LSB4" s="265"/>
      <c r="LSC4" s="265"/>
      <c r="LSD4" s="265"/>
      <c r="LSE4" s="265"/>
      <c r="LSF4" s="265"/>
      <c r="LSG4" s="265"/>
      <c r="LSH4" s="265"/>
      <c r="LSI4" s="265"/>
      <c r="LSJ4" s="265"/>
      <c r="LSK4" s="265"/>
      <c r="LSL4" s="265"/>
      <c r="LSM4" s="265"/>
      <c r="LSN4" s="265"/>
      <c r="LSO4" s="265"/>
      <c r="LSP4" s="265"/>
      <c r="LSQ4" s="265"/>
      <c r="LSR4" s="265"/>
      <c r="LSS4" s="265"/>
      <c r="LST4" s="265"/>
      <c r="LSU4" s="265"/>
      <c r="LSV4" s="265"/>
      <c r="LSW4" s="265"/>
      <c r="LSX4" s="265"/>
      <c r="LSY4" s="265"/>
      <c r="LSZ4" s="265"/>
      <c r="LTA4" s="265"/>
      <c r="LTB4" s="265"/>
      <c r="LTC4" s="265"/>
      <c r="LTD4" s="265"/>
      <c r="LTE4" s="265"/>
      <c r="LTF4" s="265"/>
      <c r="LTG4" s="265"/>
      <c r="LTH4" s="265"/>
      <c r="LTI4" s="265"/>
      <c r="LTJ4" s="265"/>
      <c r="LTK4" s="265"/>
      <c r="LTL4" s="265"/>
      <c r="LTM4" s="265"/>
      <c r="LTN4" s="265"/>
      <c r="LTO4" s="265"/>
      <c r="LTP4" s="265"/>
      <c r="LTQ4" s="265"/>
      <c r="LTR4" s="265"/>
      <c r="LTS4" s="265"/>
      <c r="LTT4" s="265"/>
      <c r="LTU4" s="265"/>
      <c r="LTV4" s="265"/>
      <c r="LTW4" s="265"/>
      <c r="LTX4" s="265"/>
      <c r="LTY4" s="265"/>
      <c r="LTZ4" s="265"/>
      <c r="LUA4" s="265"/>
      <c r="LUB4" s="265"/>
      <c r="LUC4" s="265"/>
      <c r="LUD4" s="265"/>
      <c r="LUE4" s="265"/>
      <c r="LUF4" s="265"/>
      <c r="LUG4" s="265"/>
      <c r="LUH4" s="265"/>
      <c r="LUI4" s="265"/>
      <c r="LUJ4" s="265"/>
      <c r="LUK4" s="265"/>
      <c r="LUL4" s="265"/>
      <c r="LUM4" s="265"/>
      <c r="LUN4" s="265"/>
      <c r="LUO4" s="265"/>
      <c r="LUP4" s="265"/>
      <c r="LUQ4" s="265"/>
      <c r="LUR4" s="265"/>
      <c r="LUS4" s="265"/>
      <c r="LUT4" s="265"/>
      <c r="LUU4" s="265"/>
      <c r="LUV4" s="265"/>
      <c r="LUW4" s="265"/>
      <c r="LUX4" s="265"/>
      <c r="LUY4" s="265"/>
      <c r="LUZ4" s="265"/>
      <c r="LVA4" s="265"/>
      <c r="LVB4" s="265"/>
      <c r="LVC4" s="265"/>
      <c r="LVD4" s="265"/>
      <c r="LVE4" s="265"/>
      <c r="LVF4" s="265"/>
      <c r="LVG4" s="265"/>
      <c r="LVH4" s="265"/>
      <c r="LVI4" s="265"/>
      <c r="LVJ4" s="265"/>
      <c r="LVK4" s="265"/>
      <c r="LVL4" s="265"/>
      <c r="LVM4" s="265"/>
      <c r="LVN4" s="265"/>
      <c r="LVO4" s="265"/>
      <c r="LVP4" s="265"/>
      <c r="LVQ4" s="265"/>
      <c r="LVR4" s="265"/>
      <c r="LVS4" s="265"/>
      <c r="LVT4" s="265"/>
      <c r="LVU4" s="265"/>
      <c r="LVV4" s="265"/>
      <c r="LVW4" s="265"/>
      <c r="LVX4" s="265"/>
      <c r="LVY4" s="265"/>
      <c r="LVZ4" s="265"/>
      <c r="LWA4" s="265"/>
      <c r="LWB4" s="265"/>
      <c r="LWC4" s="265"/>
      <c r="LWD4" s="265"/>
      <c r="LWE4" s="265"/>
      <c r="LWF4" s="265"/>
      <c r="LWG4" s="265"/>
      <c r="LWH4" s="265"/>
      <c r="LWI4" s="265"/>
      <c r="LWJ4" s="265"/>
      <c r="LWK4" s="265"/>
      <c r="LWL4" s="265"/>
      <c r="LWM4" s="265"/>
      <c r="LWN4" s="265"/>
      <c r="LWO4" s="265"/>
      <c r="LWP4" s="265"/>
      <c r="LWQ4" s="265"/>
      <c r="LWR4" s="265"/>
      <c r="LWS4" s="265"/>
      <c r="LWT4" s="265"/>
      <c r="LWU4" s="265"/>
      <c r="LWV4" s="265"/>
      <c r="LWW4" s="265"/>
      <c r="LWX4" s="265"/>
      <c r="LWY4" s="265"/>
      <c r="LWZ4" s="265"/>
      <c r="LXA4" s="265"/>
      <c r="LXB4" s="265"/>
      <c r="LXC4" s="265"/>
      <c r="LXD4" s="265"/>
      <c r="LXE4" s="265"/>
      <c r="LXF4" s="265"/>
      <c r="LXG4" s="265"/>
      <c r="LXH4" s="265"/>
      <c r="LXI4" s="265"/>
      <c r="LXJ4" s="265"/>
      <c r="LXK4" s="265"/>
      <c r="LXL4" s="265"/>
      <c r="LXM4" s="265"/>
      <c r="LXN4" s="265"/>
      <c r="LXO4" s="265"/>
      <c r="LXP4" s="265"/>
      <c r="LXQ4" s="265"/>
      <c r="LXR4" s="265"/>
      <c r="LXS4" s="265"/>
      <c r="LXT4" s="265"/>
      <c r="LXU4" s="265"/>
      <c r="LXV4" s="265"/>
      <c r="LXW4" s="265"/>
      <c r="LXX4" s="265"/>
      <c r="LXY4" s="265"/>
      <c r="LXZ4" s="265"/>
      <c r="LYA4" s="265"/>
      <c r="LYB4" s="265"/>
      <c r="LYC4" s="265"/>
      <c r="LYD4" s="265"/>
      <c r="LYE4" s="265"/>
      <c r="LYF4" s="265"/>
      <c r="LYG4" s="265"/>
      <c r="LYH4" s="265"/>
      <c r="LYI4" s="265"/>
      <c r="LYJ4" s="265"/>
      <c r="LYK4" s="265"/>
      <c r="LYL4" s="265"/>
      <c r="LYM4" s="265"/>
      <c r="LYN4" s="265"/>
      <c r="LYO4" s="265"/>
      <c r="LYP4" s="265"/>
      <c r="LYQ4" s="265"/>
      <c r="LYR4" s="265"/>
      <c r="LYS4" s="265"/>
      <c r="LYT4" s="265"/>
      <c r="LYU4" s="265"/>
      <c r="LYV4" s="265"/>
      <c r="LYW4" s="265"/>
      <c r="LYX4" s="265"/>
      <c r="LYY4" s="265"/>
      <c r="LYZ4" s="265"/>
      <c r="LZA4" s="265"/>
      <c r="LZB4" s="265"/>
      <c r="LZC4" s="265"/>
      <c r="LZD4" s="265"/>
      <c r="LZE4" s="265"/>
      <c r="LZF4" s="265"/>
      <c r="LZG4" s="265"/>
      <c r="LZH4" s="265"/>
      <c r="LZI4" s="265"/>
      <c r="LZJ4" s="265"/>
      <c r="LZK4" s="265"/>
      <c r="LZL4" s="265"/>
      <c r="LZM4" s="265"/>
      <c r="LZN4" s="265"/>
      <c r="LZO4" s="265"/>
      <c r="LZP4" s="265"/>
      <c r="LZQ4" s="265"/>
      <c r="LZR4" s="265"/>
      <c r="LZS4" s="265"/>
      <c r="LZT4" s="265"/>
      <c r="LZU4" s="265"/>
      <c r="LZV4" s="265"/>
      <c r="LZW4" s="265"/>
      <c r="LZX4" s="265"/>
      <c r="LZY4" s="265"/>
      <c r="LZZ4" s="265"/>
      <c r="MAA4" s="265"/>
      <c r="MAB4" s="265"/>
      <c r="MAC4" s="265"/>
      <c r="MAD4" s="265"/>
      <c r="MAE4" s="265"/>
      <c r="MAF4" s="265"/>
      <c r="MAG4" s="265"/>
      <c r="MAH4" s="265"/>
      <c r="MAI4" s="265"/>
      <c r="MAJ4" s="265"/>
      <c r="MAK4" s="265"/>
      <c r="MAL4" s="265"/>
      <c r="MAM4" s="265"/>
      <c r="MAN4" s="265"/>
      <c r="MAO4" s="265"/>
      <c r="MAP4" s="265"/>
      <c r="MAQ4" s="265"/>
      <c r="MAR4" s="265"/>
      <c r="MAS4" s="265"/>
      <c r="MAT4" s="265"/>
      <c r="MAU4" s="265"/>
      <c r="MAV4" s="265"/>
      <c r="MAW4" s="265"/>
      <c r="MAX4" s="265"/>
      <c r="MAY4" s="265"/>
      <c r="MAZ4" s="265"/>
      <c r="MBA4" s="265"/>
      <c r="MBB4" s="265"/>
      <c r="MBC4" s="265"/>
      <c r="MBD4" s="265"/>
      <c r="MBE4" s="265"/>
      <c r="MBF4" s="265"/>
      <c r="MBG4" s="265"/>
      <c r="MBH4" s="265"/>
      <c r="MBI4" s="265"/>
      <c r="MBJ4" s="265"/>
      <c r="MBK4" s="265"/>
      <c r="MBL4" s="265"/>
      <c r="MBM4" s="265"/>
      <c r="MBN4" s="265"/>
      <c r="MBO4" s="265"/>
      <c r="MBP4" s="265"/>
      <c r="MBQ4" s="265"/>
      <c r="MBR4" s="265"/>
      <c r="MBS4" s="265"/>
      <c r="MBT4" s="265"/>
      <c r="MBU4" s="265"/>
      <c r="MBV4" s="265"/>
      <c r="MBW4" s="265"/>
      <c r="MBX4" s="265"/>
      <c r="MBY4" s="265"/>
      <c r="MBZ4" s="265"/>
      <c r="MCA4" s="265"/>
      <c r="MCB4" s="265"/>
      <c r="MCC4" s="265"/>
      <c r="MCD4" s="265"/>
      <c r="MCE4" s="265"/>
      <c r="MCF4" s="265"/>
      <c r="MCG4" s="265"/>
      <c r="MCH4" s="265"/>
      <c r="MCI4" s="265"/>
      <c r="MCJ4" s="265"/>
      <c r="MCK4" s="265"/>
      <c r="MCL4" s="265"/>
      <c r="MCM4" s="265"/>
      <c r="MCN4" s="265"/>
      <c r="MCO4" s="265"/>
      <c r="MCP4" s="265"/>
      <c r="MCQ4" s="265"/>
      <c r="MCR4" s="265"/>
      <c r="MCS4" s="265"/>
      <c r="MCT4" s="265"/>
      <c r="MCU4" s="265"/>
      <c r="MCV4" s="265"/>
      <c r="MCW4" s="265"/>
      <c r="MCX4" s="265"/>
      <c r="MCY4" s="265"/>
      <c r="MCZ4" s="265"/>
      <c r="MDA4" s="265"/>
      <c r="MDB4" s="265"/>
      <c r="MDC4" s="265"/>
      <c r="MDD4" s="265"/>
      <c r="MDE4" s="265"/>
      <c r="MDF4" s="265"/>
      <c r="MDG4" s="265"/>
      <c r="MDH4" s="265"/>
      <c r="MDI4" s="265"/>
      <c r="MDJ4" s="265"/>
      <c r="MDK4" s="265"/>
      <c r="MDL4" s="265"/>
      <c r="MDM4" s="265"/>
      <c r="MDN4" s="265"/>
      <c r="MDO4" s="265"/>
      <c r="MDP4" s="265"/>
      <c r="MDQ4" s="265"/>
      <c r="MDR4" s="265"/>
      <c r="MDS4" s="265"/>
      <c r="MDT4" s="265"/>
      <c r="MDU4" s="265"/>
      <c r="MDV4" s="265"/>
      <c r="MDW4" s="265"/>
      <c r="MDX4" s="265"/>
      <c r="MDY4" s="265"/>
      <c r="MDZ4" s="265"/>
      <c r="MEA4" s="265"/>
      <c r="MEB4" s="265"/>
      <c r="MEC4" s="265"/>
      <c r="MED4" s="265"/>
      <c r="MEE4" s="265"/>
      <c r="MEF4" s="265"/>
      <c r="MEG4" s="265"/>
      <c r="MEH4" s="265"/>
      <c r="MEI4" s="265"/>
      <c r="MEJ4" s="265"/>
      <c r="MEK4" s="265"/>
      <c r="MEL4" s="265"/>
      <c r="MEM4" s="265"/>
      <c r="MEN4" s="265"/>
      <c r="MEO4" s="265"/>
      <c r="MEP4" s="265"/>
      <c r="MEQ4" s="265"/>
      <c r="MER4" s="265"/>
      <c r="MES4" s="265"/>
      <c r="MET4" s="265"/>
      <c r="MEU4" s="265"/>
      <c r="MEV4" s="265"/>
      <c r="MEW4" s="265"/>
      <c r="MEX4" s="265"/>
      <c r="MEY4" s="265"/>
      <c r="MEZ4" s="265"/>
      <c r="MFA4" s="265"/>
      <c r="MFB4" s="265"/>
      <c r="MFC4" s="265"/>
      <c r="MFD4" s="265"/>
      <c r="MFE4" s="265"/>
      <c r="MFF4" s="265"/>
      <c r="MFG4" s="265"/>
      <c r="MFH4" s="265"/>
      <c r="MFI4" s="265"/>
      <c r="MFJ4" s="265"/>
      <c r="MFK4" s="265"/>
      <c r="MFL4" s="265"/>
      <c r="MFM4" s="265"/>
      <c r="MFN4" s="265"/>
      <c r="MFO4" s="265"/>
      <c r="MFP4" s="265"/>
      <c r="MFQ4" s="265"/>
      <c r="MFR4" s="265"/>
      <c r="MFS4" s="265"/>
      <c r="MFT4" s="265"/>
      <c r="MFU4" s="265"/>
      <c r="MFV4" s="265"/>
      <c r="MFW4" s="265"/>
      <c r="MFX4" s="265"/>
      <c r="MFY4" s="265"/>
      <c r="MFZ4" s="265"/>
      <c r="MGA4" s="265"/>
      <c r="MGB4" s="265"/>
      <c r="MGC4" s="265"/>
      <c r="MGD4" s="265"/>
      <c r="MGE4" s="265"/>
      <c r="MGF4" s="265"/>
      <c r="MGG4" s="265"/>
      <c r="MGH4" s="265"/>
      <c r="MGI4" s="265"/>
      <c r="MGJ4" s="265"/>
      <c r="MGK4" s="265"/>
      <c r="MGL4" s="265"/>
      <c r="MGM4" s="265"/>
      <c r="MGN4" s="265"/>
      <c r="MGO4" s="265"/>
      <c r="MGP4" s="265"/>
      <c r="MGQ4" s="265"/>
      <c r="MGR4" s="265"/>
      <c r="MGS4" s="265"/>
      <c r="MGT4" s="265"/>
      <c r="MGU4" s="265"/>
      <c r="MGV4" s="265"/>
      <c r="MGW4" s="265"/>
      <c r="MGX4" s="265"/>
      <c r="MGY4" s="265"/>
      <c r="MGZ4" s="265"/>
      <c r="MHA4" s="265"/>
      <c r="MHB4" s="265"/>
      <c r="MHC4" s="265"/>
      <c r="MHD4" s="265"/>
      <c r="MHE4" s="265"/>
      <c r="MHF4" s="265"/>
      <c r="MHG4" s="265"/>
      <c r="MHH4" s="265"/>
      <c r="MHI4" s="265"/>
      <c r="MHJ4" s="265"/>
      <c r="MHK4" s="265"/>
      <c r="MHL4" s="265"/>
      <c r="MHM4" s="265"/>
      <c r="MHN4" s="265"/>
      <c r="MHO4" s="265"/>
      <c r="MHP4" s="265"/>
      <c r="MHQ4" s="265"/>
      <c r="MHR4" s="265"/>
      <c r="MHS4" s="265"/>
      <c r="MHT4" s="265"/>
      <c r="MHU4" s="265"/>
      <c r="MHV4" s="265"/>
      <c r="MHW4" s="265"/>
      <c r="MHX4" s="265"/>
      <c r="MHY4" s="265"/>
      <c r="MHZ4" s="265"/>
      <c r="MIA4" s="265"/>
      <c r="MIB4" s="265"/>
      <c r="MIC4" s="265"/>
      <c r="MID4" s="265"/>
      <c r="MIE4" s="265"/>
      <c r="MIF4" s="265"/>
      <c r="MIG4" s="265"/>
      <c r="MIH4" s="265"/>
      <c r="MII4" s="265"/>
      <c r="MIJ4" s="265"/>
      <c r="MIK4" s="265"/>
      <c r="MIL4" s="265"/>
      <c r="MIM4" s="265"/>
      <c r="MIN4" s="265"/>
      <c r="MIO4" s="265"/>
      <c r="MIP4" s="265"/>
      <c r="MIQ4" s="265"/>
      <c r="MIR4" s="265"/>
      <c r="MIS4" s="265"/>
      <c r="MIT4" s="265"/>
      <c r="MIU4" s="265"/>
      <c r="MIV4" s="265"/>
      <c r="MIW4" s="265"/>
      <c r="MIX4" s="265"/>
      <c r="MIY4" s="265"/>
      <c r="MIZ4" s="265"/>
      <c r="MJA4" s="265"/>
      <c r="MJB4" s="265"/>
      <c r="MJC4" s="265"/>
      <c r="MJD4" s="265"/>
      <c r="MJE4" s="265"/>
      <c r="MJF4" s="265"/>
      <c r="MJG4" s="265"/>
      <c r="MJH4" s="265"/>
      <c r="MJI4" s="265"/>
      <c r="MJJ4" s="265"/>
      <c r="MJK4" s="265"/>
      <c r="MJL4" s="265"/>
      <c r="MJM4" s="265"/>
      <c r="MJN4" s="265"/>
      <c r="MJO4" s="265"/>
      <c r="MJP4" s="265"/>
      <c r="MJQ4" s="265"/>
      <c r="MJR4" s="265"/>
      <c r="MJS4" s="265"/>
      <c r="MJT4" s="265"/>
      <c r="MJU4" s="265"/>
      <c r="MJV4" s="265"/>
      <c r="MJW4" s="265"/>
      <c r="MJX4" s="265"/>
      <c r="MJY4" s="265"/>
      <c r="MJZ4" s="265"/>
      <c r="MKA4" s="265"/>
      <c r="MKB4" s="265"/>
      <c r="MKC4" s="265"/>
      <c r="MKD4" s="265"/>
      <c r="MKE4" s="265"/>
      <c r="MKF4" s="265"/>
      <c r="MKG4" s="265"/>
      <c r="MKH4" s="265"/>
      <c r="MKI4" s="265"/>
      <c r="MKJ4" s="265"/>
      <c r="MKK4" s="265"/>
      <c r="MKL4" s="265"/>
      <c r="MKM4" s="265"/>
      <c r="MKN4" s="265"/>
      <c r="MKO4" s="265"/>
      <c r="MKP4" s="265"/>
      <c r="MKQ4" s="265"/>
      <c r="MKR4" s="265"/>
      <c r="MKS4" s="265"/>
      <c r="MKT4" s="265"/>
      <c r="MKU4" s="265"/>
      <c r="MKV4" s="265"/>
      <c r="MKW4" s="265"/>
      <c r="MKX4" s="265"/>
      <c r="MKY4" s="265"/>
      <c r="MKZ4" s="265"/>
      <c r="MLA4" s="265"/>
      <c r="MLB4" s="265"/>
      <c r="MLC4" s="265"/>
      <c r="MLD4" s="265"/>
      <c r="MLE4" s="265"/>
      <c r="MLF4" s="265"/>
      <c r="MLG4" s="265"/>
      <c r="MLH4" s="265"/>
      <c r="MLI4" s="265"/>
      <c r="MLJ4" s="265"/>
      <c r="MLK4" s="265"/>
      <c r="MLL4" s="265"/>
      <c r="MLM4" s="265"/>
      <c r="MLN4" s="265"/>
      <c r="MLO4" s="265"/>
      <c r="MLP4" s="265"/>
      <c r="MLQ4" s="265"/>
      <c r="MLR4" s="265"/>
      <c r="MLS4" s="265"/>
      <c r="MLT4" s="265"/>
      <c r="MLU4" s="265"/>
      <c r="MLV4" s="265"/>
      <c r="MLW4" s="265"/>
      <c r="MLX4" s="265"/>
      <c r="MLY4" s="265"/>
      <c r="MLZ4" s="265"/>
      <c r="MMA4" s="265"/>
      <c r="MMB4" s="265"/>
      <c r="MMC4" s="265"/>
      <c r="MMD4" s="265"/>
      <c r="MME4" s="265"/>
      <c r="MMF4" s="265"/>
      <c r="MMG4" s="265"/>
      <c r="MMH4" s="265"/>
      <c r="MMI4" s="265"/>
      <c r="MMJ4" s="265"/>
      <c r="MMK4" s="265"/>
      <c r="MML4" s="265"/>
      <c r="MMM4" s="265"/>
      <c r="MMN4" s="265"/>
      <c r="MMO4" s="265"/>
      <c r="MMP4" s="265"/>
      <c r="MMQ4" s="265"/>
      <c r="MMR4" s="265"/>
      <c r="MMS4" s="265"/>
      <c r="MMT4" s="265"/>
      <c r="MMU4" s="265"/>
      <c r="MMV4" s="265"/>
      <c r="MMW4" s="265"/>
      <c r="MMX4" s="265"/>
      <c r="MMY4" s="265"/>
      <c r="MMZ4" s="265"/>
      <c r="MNA4" s="265"/>
      <c r="MNB4" s="265"/>
      <c r="MNC4" s="265"/>
      <c r="MND4" s="265"/>
      <c r="MNE4" s="265"/>
      <c r="MNF4" s="265"/>
      <c r="MNG4" s="265"/>
      <c r="MNH4" s="265"/>
      <c r="MNI4" s="265"/>
      <c r="MNJ4" s="265"/>
      <c r="MNK4" s="265"/>
      <c r="MNL4" s="265"/>
      <c r="MNM4" s="265"/>
      <c r="MNN4" s="265"/>
      <c r="MNO4" s="265"/>
      <c r="MNP4" s="265"/>
      <c r="MNQ4" s="265"/>
      <c r="MNR4" s="265"/>
      <c r="MNS4" s="265"/>
      <c r="MNT4" s="265"/>
      <c r="MNU4" s="265"/>
      <c r="MNV4" s="265"/>
      <c r="MNW4" s="265"/>
      <c r="MNX4" s="265"/>
      <c r="MNY4" s="265"/>
      <c r="MNZ4" s="265"/>
      <c r="MOA4" s="265"/>
      <c r="MOB4" s="265"/>
      <c r="MOC4" s="265"/>
      <c r="MOD4" s="265"/>
      <c r="MOE4" s="265"/>
      <c r="MOF4" s="265"/>
      <c r="MOG4" s="265"/>
      <c r="MOH4" s="265"/>
      <c r="MOI4" s="265"/>
      <c r="MOJ4" s="265"/>
      <c r="MOK4" s="265"/>
      <c r="MOL4" s="265"/>
      <c r="MOM4" s="265"/>
      <c r="MON4" s="265"/>
      <c r="MOO4" s="265"/>
      <c r="MOP4" s="265"/>
      <c r="MOQ4" s="265"/>
      <c r="MOR4" s="265"/>
      <c r="MOS4" s="265"/>
      <c r="MOT4" s="265"/>
      <c r="MOU4" s="265"/>
      <c r="MOV4" s="265"/>
      <c r="MOW4" s="265"/>
      <c r="MOX4" s="265"/>
      <c r="MOY4" s="265"/>
      <c r="MOZ4" s="265"/>
      <c r="MPA4" s="265"/>
      <c r="MPB4" s="265"/>
      <c r="MPC4" s="265"/>
      <c r="MPD4" s="265"/>
      <c r="MPE4" s="265"/>
      <c r="MPF4" s="265"/>
      <c r="MPG4" s="265"/>
      <c r="MPH4" s="265"/>
      <c r="MPI4" s="265"/>
      <c r="MPJ4" s="265"/>
      <c r="MPK4" s="265"/>
      <c r="MPL4" s="265"/>
      <c r="MPM4" s="265"/>
      <c r="MPN4" s="265"/>
      <c r="MPO4" s="265"/>
      <c r="MPP4" s="265"/>
      <c r="MPQ4" s="265"/>
      <c r="MPR4" s="265"/>
      <c r="MPS4" s="265"/>
      <c r="MPT4" s="265"/>
      <c r="MPU4" s="265"/>
      <c r="MPV4" s="265"/>
      <c r="MPW4" s="265"/>
      <c r="MPX4" s="265"/>
      <c r="MPY4" s="265"/>
      <c r="MPZ4" s="265"/>
      <c r="MQA4" s="265"/>
      <c r="MQB4" s="265"/>
      <c r="MQC4" s="265"/>
      <c r="MQD4" s="265"/>
      <c r="MQE4" s="265"/>
      <c r="MQF4" s="265"/>
      <c r="MQG4" s="265"/>
      <c r="MQH4" s="265"/>
      <c r="MQI4" s="265"/>
      <c r="MQJ4" s="265"/>
      <c r="MQK4" s="265"/>
      <c r="MQL4" s="265"/>
      <c r="MQM4" s="265"/>
      <c r="MQN4" s="265"/>
      <c r="MQO4" s="265"/>
      <c r="MQP4" s="265"/>
      <c r="MQQ4" s="265"/>
      <c r="MQR4" s="265"/>
      <c r="MQS4" s="265"/>
      <c r="MQT4" s="265"/>
      <c r="MQU4" s="265"/>
      <c r="MQV4" s="265"/>
      <c r="MQW4" s="265"/>
      <c r="MQX4" s="265"/>
      <c r="MQY4" s="265"/>
      <c r="MQZ4" s="265"/>
      <c r="MRA4" s="265"/>
      <c r="MRB4" s="265"/>
      <c r="MRC4" s="265"/>
      <c r="MRD4" s="265"/>
      <c r="MRE4" s="265"/>
      <c r="MRF4" s="265"/>
      <c r="MRG4" s="265"/>
      <c r="MRH4" s="265"/>
      <c r="MRI4" s="265"/>
      <c r="MRJ4" s="265"/>
      <c r="MRK4" s="265"/>
      <c r="MRL4" s="265"/>
      <c r="MRM4" s="265"/>
      <c r="MRN4" s="265"/>
      <c r="MRO4" s="265"/>
      <c r="MRP4" s="265"/>
      <c r="MRQ4" s="265"/>
      <c r="MRR4" s="265"/>
      <c r="MRS4" s="265"/>
      <c r="MRT4" s="265"/>
      <c r="MRU4" s="265"/>
      <c r="MRV4" s="265"/>
      <c r="MRW4" s="265"/>
      <c r="MRX4" s="265"/>
      <c r="MRY4" s="265"/>
      <c r="MRZ4" s="265"/>
      <c r="MSA4" s="265"/>
      <c r="MSB4" s="265"/>
      <c r="MSC4" s="265"/>
      <c r="MSD4" s="265"/>
      <c r="MSE4" s="265"/>
      <c r="MSF4" s="265"/>
      <c r="MSG4" s="265"/>
      <c r="MSH4" s="265"/>
      <c r="MSI4" s="265"/>
      <c r="MSJ4" s="265"/>
      <c r="MSK4" s="265"/>
      <c r="MSL4" s="265"/>
      <c r="MSM4" s="265"/>
      <c r="MSN4" s="265"/>
      <c r="MSO4" s="265"/>
      <c r="MSP4" s="265"/>
      <c r="MSQ4" s="265"/>
      <c r="MSR4" s="265"/>
      <c r="MSS4" s="265"/>
      <c r="MST4" s="265"/>
      <c r="MSU4" s="265"/>
      <c r="MSV4" s="265"/>
      <c r="MSW4" s="265"/>
      <c r="MSX4" s="265"/>
      <c r="MSY4" s="265"/>
      <c r="MSZ4" s="265"/>
      <c r="MTA4" s="265"/>
      <c r="MTB4" s="265"/>
      <c r="MTC4" s="265"/>
      <c r="MTD4" s="265"/>
      <c r="MTE4" s="265"/>
      <c r="MTF4" s="265"/>
      <c r="MTG4" s="265"/>
      <c r="MTH4" s="265"/>
      <c r="MTI4" s="265"/>
      <c r="MTJ4" s="265"/>
      <c r="MTK4" s="265"/>
      <c r="MTL4" s="265"/>
      <c r="MTM4" s="265"/>
      <c r="MTN4" s="265"/>
      <c r="MTO4" s="265"/>
      <c r="MTP4" s="265"/>
      <c r="MTQ4" s="265"/>
      <c r="MTR4" s="265"/>
      <c r="MTS4" s="265"/>
      <c r="MTT4" s="265"/>
      <c r="MTU4" s="265"/>
      <c r="MTV4" s="265"/>
      <c r="MTW4" s="265"/>
      <c r="MTX4" s="265"/>
      <c r="MTY4" s="265"/>
      <c r="MTZ4" s="265"/>
      <c r="MUA4" s="265"/>
      <c r="MUB4" s="265"/>
      <c r="MUC4" s="265"/>
      <c r="MUD4" s="265"/>
      <c r="MUE4" s="265"/>
      <c r="MUF4" s="265"/>
      <c r="MUG4" s="265"/>
      <c r="MUH4" s="265"/>
      <c r="MUI4" s="265"/>
      <c r="MUJ4" s="265"/>
      <c r="MUK4" s="265"/>
      <c r="MUL4" s="265"/>
      <c r="MUM4" s="265"/>
      <c r="MUN4" s="265"/>
      <c r="MUO4" s="265"/>
      <c r="MUP4" s="265"/>
      <c r="MUQ4" s="265"/>
      <c r="MUR4" s="265"/>
      <c r="MUS4" s="265"/>
      <c r="MUT4" s="265"/>
      <c r="MUU4" s="265"/>
      <c r="MUV4" s="265"/>
      <c r="MUW4" s="265"/>
      <c r="MUX4" s="265"/>
      <c r="MUY4" s="265"/>
      <c r="MUZ4" s="265"/>
      <c r="MVA4" s="265"/>
      <c r="MVB4" s="265"/>
      <c r="MVC4" s="265"/>
      <c r="MVD4" s="265"/>
      <c r="MVE4" s="265"/>
      <c r="MVF4" s="265"/>
      <c r="MVG4" s="265"/>
      <c r="MVH4" s="265"/>
      <c r="MVI4" s="265"/>
      <c r="MVJ4" s="265"/>
      <c r="MVK4" s="265"/>
      <c r="MVL4" s="265"/>
      <c r="MVM4" s="265"/>
      <c r="MVN4" s="265"/>
      <c r="MVO4" s="265"/>
      <c r="MVP4" s="265"/>
      <c r="MVQ4" s="265"/>
      <c r="MVR4" s="265"/>
      <c r="MVS4" s="265"/>
      <c r="MVT4" s="265"/>
      <c r="MVU4" s="265"/>
      <c r="MVV4" s="265"/>
      <c r="MVW4" s="265"/>
      <c r="MVX4" s="265"/>
      <c r="MVY4" s="265"/>
      <c r="MVZ4" s="265"/>
      <c r="MWA4" s="265"/>
      <c r="MWB4" s="265"/>
      <c r="MWC4" s="265"/>
      <c r="MWD4" s="265"/>
      <c r="MWE4" s="265"/>
      <c r="MWF4" s="265"/>
      <c r="MWG4" s="265"/>
      <c r="MWH4" s="265"/>
      <c r="MWI4" s="265"/>
      <c r="MWJ4" s="265"/>
      <c r="MWK4" s="265"/>
      <c r="MWL4" s="265"/>
      <c r="MWM4" s="265"/>
      <c r="MWN4" s="265"/>
      <c r="MWO4" s="265"/>
      <c r="MWP4" s="265"/>
      <c r="MWQ4" s="265"/>
      <c r="MWR4" s="265"/>
      <c r="MWS4" s="265"/>
      <c r="MWT4" s="265"/>
      <c r="MWU4" s="265"/>
      <c r="MWV4" s="265"/>
      <c r="MWW4" s="265"/>
      <c r="MWX4" s="265"/>
      <c r="MWY4" s="265"/>
      <c r="MWZ4" s="265"/>
      <c r="MXA4" s="265"/>
      <c r="MXB4" s="265"/>
      <c r="MXC4" s="265"/>
      <c r="MXD4" s="265"/>
      <c r="MXE4" s="265"/>
      <c r="MXF4" s="265"/>
      <c r="MXG4" s="265"/>
      <c r="MXH4" s="265"/>
      <c r="MXI4" s="265"/>
      <c r="MXJ4" s="265"/>
      <c r="MXK4" s="265"/>
      <c r="MXL4" s="265"/>
      <c r="MXM4" s="265"/>
      <c r="MXN4" s="265"/>
      <c r="MXO4" s="265"/>
      <c r="MXP4" s="265"/>
      <c r="MXQ4" s="265"/>
      <c r="MXR4" s="265"/>
      <c r="MXS4" s="265"/>
      <c r="MXT4" s="265"/>
      <c r="MXU4" s="265"/>
      <c r="MXV4" s="265"/>
      <c r="MXW4" s="265"/>
      <c r="MXX4" s="265"/>
      <c r="MXY4" s="265"/>
      <c r="MXZ4" s="265"/>
      <c r="MYA4" s="265"/>
      <c r="MYB4" s="265"/>
      <c r="MYC4" s="265"/>
      <c r="MYD4" s="265"/>
      <c r="MYE4" s="265"/>
      <c r="MYF4" s="265"/>
      <c r="MYG4" s="265"/>
      <c r="MYH4" s="265"/>
      <c r="MYI4" s="265"/>
      <c r="MYJ4" s="265"/>
      <c r="MYK4" s="265"/>
      <c r="MYL4" s="265"/>
      <c r="MYM4" s="265"/>
      <c r="MYN4" s="265"/>
      <c r="MYO4" s="265"/>
      <c r="MYP4" s="265"/>
      <c r="MYQ4" s="265"/>
      <c r="MYR4" s="265"/>
      <c r="MYS4" s="265"/>
      <c r="MYT4" s="265"/>
      <c r="MYU4" s="265"/>
      <c r="MYV4" s="265"/>
      <c r="MYW4" s="265"/>
      <c r="MYX4" s="265"/>
      <c r="MYY4" s="265"/>
      <c r="MYZ4" s="265"/>
      <c r="MZA4" s="265"/>
      <c r="MZB4" s="265"/>
      <c r="MZC4" s="265"/>
      <c r="MZD4" s="265"/>
      <c r="MZE4" s="265"/>
      <c r="MZF4" s="265"/>
      <c r="MZG4" s="265"/>
      <c r="MZH4" s="265"/>
      <c r="MZI4" s="265"/>
      <c r="MZJ4" s="265"/>
      <c r="MZK4" s="265"/>
      <c r="MZL4" s="265"/>
      <c r="MZM4" s="265"/>
      <c r="MZN4" s="265"/>
      <c r="MZO4" s="265"/>
      <c r="MZP4" s="265"/>
      <c r="MZQ4" s="265"/>
      <c r="MZR4" s="265"/>
      <c r="MZS4" s="265"/>
      <c r="MZT4" s="265"/>
      <c r="MZU4" s="265"/>
      <c r="MZV4" s="265"/>
      <c r="MZW4" s="265"/>
      <c r="MZX4" s="265"/>
      <c r="MZY4" s="265"/>
      <c r="MZZ4" s="265"/>
      <c r="NAA4" s="265"/>
      <c r="NAB4" s="265"/>
      <c r="NAC4" s="265"/>
      <c r="NAD4" s="265"/>
      <c r="NAE4" s="265"/>
      <c r="NAF4" s="265"/>
      <c r="NAG4" s="265"/>
      <c r="NAH4" s="265"/>
      <c r="NAI4" s="265"/>
      <c r="NAJ4" s="265"/>
      <c r="NAK4" s="265"/>
      <c r="NAL4" s="265"/>
      <c r="NAM4" s="265"/>
      <c r="NAN4" s="265"/>
      <c r="NAO4" s="265"/>
      <c r="NAP4" s="265"/>
      <c r="NAQ4" s="265"/>
      <c r="NAR4" s="265"/>
      <c r="NAS4" s="265"/>
      <c r="NAT4" s="265"/>
      <c r="NAU4" s="265"/>
      <c r="NAV4" s="265"/>
      <c r="NAW4" s="265"/>
      <c r="NAX4" s="265"/>
      <c r="NAY4" s="265"/>
      <c r="NAZ4" s="265"/>
      <c r="NBA4" s="265"/>
      <c r="NBB4" s="265"/>
      <c r="NBC4" s="265"/>
      <c r="NBD4" s="265"/>
      <c r="NBE4" s="265"/>
      <c r="NBF4" s="265"/>
      <c r="NBG4" s="265"/>
      <c r="NBH4" s="265"/>
      <c r="NBI4" s="265"/>
      <c r="NBJ4" s="265"/>
      <c r="NBK4" s="265"/>
      <c r="NBL4" s="265"/>
      <c r="NBM4" s="265"/>
      <c r="NBN4" s="265"/>
      <c r="NBO4" s="265"/>
      <c r="NBP4" s="265"/>
      <c r="NBQ4" s="265"/>
      <c r="NBR4" s="265"/>
      <c r="NBS4" s="265"/>
      <c r="NBT4" s="265"/>
      <c r="NBU4" s="265"/>
      <c r="NBV4" s="265"/>
      <c r="NBW4" s="265"/>
      <c r="NBX4" s="265"/>
      <c r="NBY4" s="265"/>
      <c r="NBZ4" s="265"/>
      <c r="NCA4" s="265"/>
      <c r="NCB4" s="265"/>
      <c r="NCC4" s="265"/>
      <c r="NCD4" s="265"/>
      <c r="NCE4" s="265"/>
      <c r="NCF4" s="265"/>
      <c r="NCG4" s="265"/>
      <c r="NCH4" s="265"/>
      <c r="NCI4" s="265"/>
      <c r="NCJ4" s="265"/>
      <c r="NCK4" s="265"/>
      <c r="NCL4" s="265"/>
      <c r="NCM4" s="265"/>
      <c r="NCN4" s="265"/>
      <c r="NCO4" s="265"/>
      <c r="NCP4" s="265"/>
      <c r="NCQ4" s="265"/>
      <c r="NCR4" s="265"/>
      <c r="NCS4" s="265"/>
      <c r="NCT4" s="265"/>
      <c r="NCU4" s="265"/>
      <c r="NCV4" s="265"/>
      <c r="NCW4" s="265"/>
      <c r="NCX4" s="265"/>
      <c r="NCY4" s="265"/>
      <c r="NCZ4" s="265"/>
      <c r="NDA4" s="265"/>
      <c r="NDB4" s="265"/>
      <c r="NDC4" s="265"/>
      <c r="NDD4" s="265"/>
      <c r="NDE4" s="265"/>
      <c r="NDF4" s="265"/>
      <c r="NDG4" s="265"/>
      <c r="NDH4" s="265"/>
      <c r="NDI4" s="265"/>
      <c r="NDJ4" s="265"/>
      <c r="NDK4" s="265"/>
      <c r="NDL4" s="265"/>
      <c r="NDM4" s="265"/>
      <c r="NDN4" s="265"/>
      <c r="NDO4" s="265"/>
      <c r="NDP4" s="265"/>
      <c r="NDQ4" s="265"/>
      <c r="NDR4" s="265"/>
      <c r="NDS4" s="265"/>
      <c r="NDT4" s="265"/>
      <c r="NDU4" s="265"/>
      <c r="NDV4" s="265"/>
      <c r="NDW4" s="265"/>
      <c r="NDX4" s="265"/>
      <c r="NDY4" s="265"/>
      <c r="NDZ4" s="265"/>
      <c r="NEA4" s="265"/>
      <c r="NEB4" s="265"/>
      <c r="NEC4" s="265"/>
      <c r="NED4" s="265"/>
      <c r="NEE4" s="265"/>
      <c r="NEF4" s="265"/>
      <c r="NEG4" s="265"/>
      <c r="NEH4" s="265"/>
      <c r="NEI4" s="265"/>
      <c r="NEJ4" s="265"/>
      <c r="NEK4" s="265"/>
      <c r="NEL4" s="265"/>
      <c r="NEM4" s="265"/>
      <c r="NEN4" s="265"/>
      <c r="NEO4" s="265"/>
      <c r="NEP4" s="265"/>
      <c r="NEQ4" s="265"/>
      <c r="NER4" s="265"/>
      <c r="NES4" s="265"/>
      <c r="NET4" s="265"/>
      <c r="NEU4" s="265"/>
      <c r="NEV4" s="265"/>
      <c r="NEW4" s="265"/>
      <c r="NEX4" s="265"/>
      <c r="NEY4" s="265"/>
      <c r="NEZ4" s="265"/>
      <c r="NFA4" s="265"/>
      <c r="NFB4" s="265"/>
      <c r="NFC4" s="265"/>
      <c r="NFD4" s="265"/>
      <c r="NFE4" s="265"/>
      <c r="NFF4" s="265"/>
      <c r="NFG4" s="265"/>
      <c r="NFH4" s="265"/>
      <c r="NFI4" s="265"/>
      <c r="NFJ4" s="265"/>
      <c r="NFK4" s="265"/>
      <c r="NFL4" s="265"/>
      <c r="NFM4" s="265"/>
      <c r="NFN4" s="265"/>
      <c r="NFO4" s="265"/>
      <c r="NFP4" s="265"/>
      <c r="NFQ4" s="265"/>
      <c r="NFR4" s="265"/>
      <c r="NFS4" s="265"/>
      <c r="NFT4" s="265"/>
      <c r="NFU4" s="265"/>
      <c r="NFV4" s="265"/>
      <c r="NFW4" s="265"/>
      <c r="NFX4" s="265"/>
      <c r="NFY4" s="265"/>
      <c r="NFZ4" s="265"/>
      <c r="NGA4" s="265"/>
      <c r="NGB4" s="265"/>
      <c r="NGC4" s="265"/>
      <c r="NGD4" s="265"/>
      <c r="NGE4" s="265"/>
      <c r="NGF4" s="265"/>
      <c r="NGG4" s="265"/>
      <c r="NGH4" s="265"/>
      <c r="NGI4" s="265"/>
      <c r="NGJ4" s="265"/>
      <c r="NGK4" s="265"/>
      <c r="NGL4" s="265"/>
      <c r="NGM4" s="265"/>
      <c r="NGN4" s="265"/>
      <c r="NGO4" s="265"/>
      <c r="NGP4" s="265"/>
      <c r="NGQ4" s="265"/>
      <c r="NGR4" s="265"/>
      <c r="NGS4" s="265"/>
      <c r="NGT4" s="265"/>
      <c r="NGU4" s="265"/>
      <c r="NGV4" s="265"/>
      <c r="NGW4" s="265"/>
      <c r="NGX4" s="265"/>
      <c r="NGY4" s="265"/>
      <c r="NGZ4" s="265"/>
      <c r="NHA4" s="265"/>
      <c r="NHB4" s="265"/>
      <c r="NHC4" s="265"/>
      <c r="NHD4" s="265"/>
      <c r="NHE4" s="265"/>
      <c r="NHF4" s="265"/>
      <c r="NHG4" s="265"/>
      <c r="NHH4" s="265"/>
      <c r="NHI4" s="265"/>
      <c r="NHJ4" s="265"/>
      <c r="NHK4" s="265"/>
      <c r="NHL4" s="265"/>
      <c r="NHM4" s="265"/>
      <c r="NHN4" s="265"/>
      <c r="NHO4" s="265"/>
      <c r="NHP4" s="265"/>
      <c r="NHQ4" s="265"/>
      <c r="NHR4" s="265"/>
      <c r="NHS4" s="265"/>
      <c r="NHT4" s="265"/>
      <c r="NHU4" s="265"/>
      <c r="NHV4" s="265"/>
      <c r="NHW4" s="265"/>
      <c r="NHX4" s="265"/>
      <c r="NHY4" s="265"/>
      <c r="NHZ4" s="265"/>
      <c r="NIA4" s="265"/>
      <c r="NIB4" s="265"/>
      <c r="NIC4" s="265"/>
      <c r="NID4" s="265"/>
      <c r="NIE4" s="265"/>
      <c r="NIF4" s="265"/>
      <c r="NIG4" s="265"/>
      <c r="NIH4" s="265"/>
      <c r="NII4" s="265"/>
      <c r="NIJ4" s="265"/>
      <c r="NIK4" s="265"/>
      <c r="NIL4" s="265"/>
      <c r="NIM4" s="265"/>
      <c r="NIN4" s="265"/>
      <c r="NIO4" s="265"/>
      <c r="NIP4" s="265"/>
      <c r="NIQ4" s="265"/>
      <c r="NIR4" s="265"/>
      <c r="NIS4" s="265"/>
      <c r="NIT4" s="265"/>
      <c r="NIU4" s="265"/>
      <c r="NIV4" s="265"/>
      <c r="NIW4" s="265"/>
      <c r="NIX4" s="265"/>
      <c r="NIY4" s="265"/>
      <c r="NIZ4" s="265"/>
      <c r="NJA4" s="265"/>
      <c r="NJB4" s="265"/>
      <c r="NJC4" s="265"/>
      <c r="NJD4" s="265"/>
      <c r="NJE4" s="265"/>
      <c r="NJF4" s="265"/>
      <c r="NJG4" s="265"/>
      <c r="NJH4" s="265"/>
      <c r="NJI4" s="265"/>
      <c r="NJJ4" s="265"/>
      <c r="NJK4" s="265"/>
      <c r="NJL4" s="265"/>
      <c r="NJM4" s="265"/>
      <c r="NJN4" s="265"/>
      <c r="NJO4" s="265"/>
      <c r="NJP4" s="265"/>
      <c r="NJQ4" s="265"/>
      <c r="NJR4" s="265"/>
      <c r="NJS4" s="265"/>
      <c r="NJT4" s="265"/>
      <c r="NJU4" s="265"/>
      <c r="NJV4" s="265"/>
      <c r="NJW4" s="265"/>
      <c r="NJX4" s="265"/>
      <c r="NJY4" s="265"/>
      <c r="NJZ4" s="265"/>
      <c r="NKA4" s="265"/>
      <c r="NKB4" s="265"/>
      <c r="NKC4" s="265"/>
      <c r="NKD4" s="265"/>
      <c r="NKE4" s="265"/>
      <c r="NKF4" s="265"/>
      <c r="NKG4" s="265"/>
      <c r="NKH4" s="265"/>
      <c r="NKI4" s="265"/>
      <c r="NKJ4" s="265"/>
      <c r="NKK4" s="265"/>
      <c r="NKL4" s="265"/>
      <c r="NKM4" s="265"/>
      <c r="NKN4" s="265"/>
      <c r="NKO4" s="265"/>
      <c r="NKP4" s="265"/>
      <c r="NKQ4" s="265"/>
      <c r="NKR4" s="265"/>
      <c r="NKS4" s="265"/>
      <c r="NKT4" s="265"/>
      <c r="NKU4" s="265"/>
      <c r="NKV4" s="265"/>
      <c r="NKW4" s="265"/>
      <c r="NKX4" s="265"/>
      <c r="NKY4" s="265"/>
      <c r="NKZ4" s="265"/>
      <c r="NLA4" s="265"/>
      <c r="NLB4" s="265"/>
      <c r="NLC4" s="265"/>
      <c r="NLD4" s="265"/>
      <c r="NLE4" s="265"/>
      <c r="NLF4" s="265"/>
      <c r="NLG4" s="265"/>
      <c r="NLH4" s="265"/>
      <c r="NLI4" s="265"/>
      <c r="NLJ4" s="265"/>
      <c r="NLK4" s="265"/>
      <c r="NLL4" s="265"/>
      <c r="NLM4" s="265"/>
      <c r="NLN4" s="265"/>
      <c r="NLO4" s="265"/>
      <c r="NLP4" s="265"/>
      <c r="NLQ4" s="265"/>
      <c r="NLR4" s="265"/>
      <c r="NLS4" s="265"/>
      <c r="NLT4" s="265"/>
      <c r="NLU4" s="265"/>
      <c r="NLV4" s="265"/>
      <c r="NLW4" s="265"/>
      <c r="NLX4" s="265"/>
      <c r="NLY4" s="265"/>
      <c r="NLZ4" s="265"/>
      <c r="NMA4" s="265"/>
      <c r="NMB4" s="265"/>
      <c r="NMC4" s="265"/>
      <c r="NMD4" s="265"/>
      <c r="NME4" s="265"/>
      <c r="NMF4" s="265"/>
      <c r="NMG4" s="265"/>
      <c r="NMH4" s="265"/>
      <c r="NMI4" s="265"/>
      <c r="NMJ4" s="265"/>
      <c r="NMK4" s="265"/>
      <c r="NML4" s="265"/>
      <c r="NMM4" s="265"/>
      <c r="NMN4" s="265"/>
      <c r="NMO4" s="265"/>
      <c r="NMP4" s="265"/>
      <c r="NMQ4" s="265"/>
      <c r="NMR4" s="265"/>
      <c r="NMS4" s="265"/>
      <c r="NMT4" s="265"/>
      <c r="NMU4" s="265"/>
      <c r="NMV4" s="265"/>
      <c r="NMW4" s="265"/>
      <c r="NMX4" s="265"/>
      <c r="NMY4" s="265"/>
      <c r="NMZ4" s="265"/>
      <c r="NNA4" s="265"/>
      <c r="NNB4" s="265"/>
      <c r="NNC4" s="265"/>
      <c r="NND4" s="265"/>
      <c r="NNE4" s="265"/>
      <c r="NNF4" s="265"/>
      <c r="NNG4" s="265"/>
      <c r="NNH4" s="265"/>
      <c r="NNI4" s="265"/>
      <c r="NNJ4" s="265"/>
      <c r="NNK4" s="265"/>
      <c r="NNL4" s="265"/>
      <c r="NNM4" s="265"/>
      <c r="NNN4" s="265"/>
      <c r="NNO4" s="265"/>
      <c r="NNP4" s="265"/>
      <c r="NNQ4" s="265"/>
      <c r="NNR4" s="265"/>
      <c r="NNS4" s="265"/>
      <c r="NNT4" s="265"/>
      <c r="NNU4" s="265"/>
      <c r="NNV4" s="265"/>
      <c r="NNW4" s="265"/>
      <c r="NNX4" s="265"/>
      <c r="NNY4" s="265"/>
      <c r="NNZ4" s="265"/>
      <c r="NOA4" s="265"/>
      <c r="NOB4" s="265"/>
      <c r="NOC4" s="265"/>
      <c r="NOD4" s="265"/>
      <c r="NOE4" s="265"/>
      <c r="NOF4" s="265"/>
      <c r="NOG4" s="265"/>
      <c r="NOH4" s="265"/>
      <c r="NOI4" s="265"/>
      <c r="NOJ4" s="265"/>
      <c r="NOK4" s="265"/>
      <c r="NOL4" s="265"/>
      <c r="NOM4" s="265"/>
      <c r="NON4" s="265"/>
      <c r="NOO4" s="265"/>
      <c r="NOP4" s="265"/>
      <c r="NOQ4" s="265"/>
      <c r="NOR4" s="265"/>
      <c r="NOS4" s="265"/>
      <c r="NOT4" s="265"/>
      <c r="NOU4" s="265"/>
      <c r="NOV4" s="265"/>
      <c r="NOW4" s="265"/>
      <c r="NOX4" s="265"/>
      <c r="NOY4" s="265"/>
      <c r="NOZ4" s="265"/>
      <c r="NPA4" s="265"/>
      <c r="NPB4" s="265"/>
      <c r="NPC4" s="265"/>
      <c r="NPD4" s="265"/>
      <c r="NPE4" s="265"/>
      <c r="NPF4" s="265"/>
      <c r="NPG4" s="265"/>
      <c r="NPH4" s="265"/>
      <c r="NPI4" s="265"/>
      <c r="NPJ4" s="265"/>
      <c r="NPK4" s="265"/>
      <c r="NPL4" s="265"/>
      <c r="NPM4" s="265"/>
      <c r="NPN4" s="265"/>
      <c r="NPO4" s="265"/>
      <c r="NPP4" s="265"/>
      <c r="NPQ4" s="265"/>
      <c r="NPR4" s="265"/>
      <c r="NPS4" s="265"/>
      <c r="NPT4" s="265"/>
      <c r="NPU4" s="265"/>
      <c r="NPV4" s="265"/>
      <c r="NPW4" s="265"/>
      <c r="NPX4" s="265"/>
      <c r="NPY4" s="265"/>
      <c r="NPZ4" s="265"/>
      <c r="NQA4" s="265"/>
      <c r="NQB4" s="265"/>
      <c r="NQC4" s="265"/>
      <c r="NQD4" s="265"/>
      <c r="NQE4" s="265"/>
      <c r="NQF4" s="265"/>
      <c r="NQG4" s="265"/>
      <c r="NQH4" s="265"/>
      <c r="NQI4" s="265"/>
      <c r="NQJ4" s="265"/>
      <c r="NQK4" s="265"/>
      <c r="NQL4" s="265"/>
      <c r="NQM4" s="265"/>
      <c r="NQN4" s="265"/>
      <c r="NQO4" s="265"/>
      <c r="NQP4" s="265"/>
      <c r="NQQ4" s="265"/>
      <c r="NQR4" s="265"/>
      <c r="NQS4" s="265"/>
      <c r="NQT4" s="265"/>
      <c r="NQU4" s="265"/>
      <c r="NQV4" s="265"/>
      <c r="NQW4" s="265"/>
      <c r="NQX4" s="265"/>
      <c r="NQY4" s="265"/>
      <c r="NQZ4" s="265"/>
      <c r="NRA4" s="265"/>
      <c r="NRB4" s="265"/>
      <c r="NRC4" s="265"/>
      <c r="NRD4" s="265"/>
      <c r="NRE4" s="265"/>
      <c r="NRF4" s="265"/>
      <c r="NRG4" s="265"/>
      <c r="NRH4" s="265"/>
      <c r="NRI4" s="265"/>
      <c r="NRJ4" s="265"/>
      <c r="NRK4" s="265"/>
      <c r="NRL4" s="265"/>
      <c r="NRM4" s="265"/>
      <c r="NRN4" s="265"/>
      <c r="NRO4" s="265"/>
      <c r="NRP4" s="265"/>
      <c r="NRQ4" s="265"/>
      <c r="NRR4" s="265"/>
      <c r="NRS4" s="265"/>
      <c r="NRT4" s="265"/>
      <c r="NRU4" s="265"/>
      <c r="NRV4" s="265"/>
      <c r="NRW4" s="265"/>
      <c r="NRX4" s="265"/>
      <c r="NRY4" s="265"/>
      <c r="NRZ4" s="265"/>
      <c r="NSA4" s="265"/>
      <c r="NSB4" s="265"/>
      <c r="NSC4" s="265"/>
      <c r="NSD4" s="265"/>
      <c r="NSE4" s="265"/>
      <c r="NSF4" s="265"/>
      <c r="NSG4" s="265"/>
      <c r="NSH4" s="265"/>
      <c r="NSI4" s="265"/>
      <c r="NSJ4" s="265"/>
      <c r="NSK4" s="265"/>
      <c r="NSL4" s="265"/>
      <c r="NSM4" s="265"/>
      <c r="NSN4" s="265"/>
      <c r="NSO4" s="265"/>
      <c r="NSP4" s="265"/>
      <c r="NSQ4" s="265"/>
      <c r="NSR4" s="265"/>
      <c r="NSS4" s="265"/>
      <c r="NST4" s="265"/>
      <c r="NSU4" s="265"/>
      <c r="NSV4" s="265"/>
      <c r="NSW4" s="265"/>
      <c r="NSX4" s="265"/>
      <c r="NSY4" s="265"/>
      <c r="NSZ4" s="265"/>
      <c r="NTA4" s="265"/>
      <c r="NTB4" s="265"/>
      <c r="NTC4" s="265"/>
      <c r="NTD4" s="265"/>
      <c r="NTE4" s="265"/>
      <c r="NTF4" s="265"/>
      <c r="NTG4" s="265"/>
      <c r="NTH4" s="265"/>
      <c r="NTI4" s="265"/>
      <c r="NTJ4" s="265"/>
      <c r="NTK4" s="265"/>
      <c r="NTL4" s="265"/>
      <c r="NTM4" s="265"/>
      <c r="NTN4" s="265"/>
      <c r="NTO4" s="265"/>
      <c r="NTP4" s="265"/>
      <c r="NTQ4" s="265"/>
      <c r="NTR4" s="265"/>
      <c r="NTS4" s="265"/>
      <c r="NTT4" s="265"/>
      <c r="NTU4" s="265"/>
      <c r="NTV4" s="265"/>
      <c r="NTW4" s="265"/>
      <c r="NTX4" s="265"/>
      <c r="NTY4" s="265"/>
      <c r="NTZ4" s="265"/>
      <c r="NUA4" s="265"/>
      <c r="NUB4" s="265"/>
      <c r="NUC4" s="265"/>
      <c r="NUD4" s="265"/>
      <c r="NUE4" s="265"/>
      <c r="NUF4" s="265"/>
      <c r="NUG4" s="265"/>
      <c r="NUH4" s="265"/>
      <c r="NUI4" s="265"/>
      <c r="NUJ4" s="265"/>
      <c r="NUK4" s="265"/>
      <c r="NUL4" s="265"/>
      <c r="NUM4" s="265"/>
      <c r="NUN4" s="265"/>
      <c r="NUO4" s="265"/>
      <c r="NUP4" s="265"/>
      <c r="NUQ4" s="265"/>
      <c r="NUR4" s="265"/>
      <c r="NUS4" s="265"/>
      <c r="NUT4" s="265"/>
      <c r="NUU4" s="265"/>
      <c r="NUV4" s="265"/>
      <c r="NUW4" s="265"/>
      <c r="NUX4" s="265"/>
      <c r="NUY4" s="265"/>
      <c r="NUZ4" s="265"/>
      <c r="NVA4" s="265"/>
      <c r="NVB4" s="265"/>
      <c r="NVC4" s="265"/>
      <c r="NVD4" s="265"/>
      <c r="NVE4" s="265"/>
      <c r="NVF4" s="265"/>
      <c r="NVG4" s="265"/>
      <c r="NVH4" s="265"/>
      <c r="NVI4" s="265"/>
      <c r="NVJ4" s="265"/>
      <c r="NVK4" s="265"/>
      <c r="NVL4" s="265"/>
      <c r="NVM4" s="265"/>
      <c r="NVN4" s="265"/>
      <c r="NVO4" s="265"/>
      <c r="NVP4" s="265"/>
      <c r="NVQ4" s="265"/>
      <c r="NVR4" s="265"/>
      <c r="NVS4" s="265"/>
      <c r="NVT4" s="265"/>
      <c r="NVU4" s="265"/>
      <c r="NVV4" s="265"/>
      <c r="NVW4" s="265"/>
      <c r="NVX4" s="265"/>
      <c r="NVY4" s="265"/>
      <c r="NVZ4" s="265"/>
      <c r="NWA4" s="265"/>
      <c r="NWB4" s="265"/>
      <c r="NWC4" s="265"/>
      <c r="NWD4" s="265"/>
      <c r="NWE4" s="265"/>
      <c r="NWF4" s="265"/>
      <c r="NWG4" s="265"/>
      <c r="NWH4" s="265"/>
      <c r="NWI4" s="265"/>
      <c r="NWJ4" s="265"/>
      <c r="NWK4" s="265"/>
      <c r="NWL4" s="265"/>
      <c r="NWM4" s="265"/>
      <c r="NWN4" s="265"/>
      <c r="NWO4" s="265"/>
      <c r="NWP4" s="265"/>
      <c r="NWQ4" s="265"/>
      <c r="NWR4" s="265"/>
      <c r="NWS4" s="265"/>
      <c r="NWT4" s="265"/>
      <c r="NWU4" s="265"/>
      <c r="NWV4" s="265"/>
      <c r="NWW4" s="265"/>
      <c r="NWX4" s="265"/>
      <c r="NWY4" s="265"/>
      <c r="NWZ4" s="265"/>
      <c r="NXA4" s="265"/>
      <c r="NXB4" s="265"/>
      <c r="NXC4" s="265"/>
      <c r="NXD4" s="265"/>
      <c r="NXE4" s="265"/>
      <c r="NXF4" s="265"/>
      <c r="NXG4" s="265"/>
      <c r="NXH4" s="265"/>
      <c r="NXI4" s="265"/>
      <c r="NXJ4" s="265"/>
      <c r="NXK4" s="265"/>
      <c r="NXL4" s="265"/>
      <c r="NXM4" s="265"/>
      <c r="NXN4" s="265"/>
      <c r="NXO4" s="265"/>
      <c r="NXP4" s="265"/>
      <c r="NXQ4" s="265"/>
      <c r="NXR4" s="265"/>
      <c r="NXS4" s="265"/>
      <c r="NXT4" s="265"/>
      <c r="NXU4" s="265"/>
      <c r="NXV4" s="265"/>
      <c r="NXW4" s="265"/>
      <c r="NXX4" s="265"/>
      <c r="NXY4" s="265"/>
      <c r="NXZ4" s="265"/>
      <c r="NYA4" s="265"/>
      <c r="NYB4" s="265"/>
      <c r="NYC4" s="265"/>
      <c r="NYD4" s="265"/>
      <c r="NYE4" s="265"/>
      <c r="NYF4" s="265"/>
      <c r="NYG4" s="265"/>
      <c r="NYH4" s="265"/>
      <c r="NYI4" s="265"/>
      <c r="NYJ4" s="265"/>
      <c r="NYK4" s="265"/>
      <c r="NYL4" s="265"/>
      <c r="NYM4" s="265"/>
      <c r="NYN4" s="265"/>
      <c r="NYO4" s="265"/>
      <c r="NYP4" s="265"/>
      <c r="NYQ4" s="265"/>
      <c r="NYR4" s="265"/>
      <c r="NYS4" s="265"/>
      <c r="NYT4" s="265"/>
      <c r="NYU4" s="265"/>
      <c r="NYV4" s="265"/>
      <c r="NYW4" s="265"/>
      <c r="NYX4" s="265"/>
      <c r="NYY4" s="265"/>
      <c r="NYZ4" s="265"/>
      <c r="NZA4" s="265"/>
      <c r="NZB4" s="265"/>
      <c r="NZC4" s="265"/>
      <c r="NZD4" s="265"/>
      <c r="NZE4" s="265"/>
      <c r="NZF4" s="265"/>
      <c r="NZG4" s="265"/>
      <c r="NZH4" s="265"/>
      <c r="NZI4" s="265"/>
      <c r="NZJ4" s="265"/>
      <c r="NZK4" s="265"/>
      <c r="NZL4" s="265"/>
      <c r="NZM4" s="265"/>
      <c r="NZN4" s="265"/>
      <c r="NZO4" s="265"/>
      <c r="NZP4" s="265"/>
      <c r="NZQ4" s="265"/>
      <c r="NZR4" s="265"/>
      <c r="NZS4" s="265"/>
      <c r="NZT4" s="265"/>
      <c r="NZU4" s="265"/>
      <c r="NZV4" s="265"/>
      <c r="NZW4" s="265"/>
      <c r="NZX4" s="265"/>
      <c r="NZY4" s="265"/>
      <c r="NZZ4" s="265"/>
      <c r="OAA4" s="265"/>
      <c r="OAB4" s="265"/>
      <c r="OAC4" s="265"/>
      <c r="OAD4" s="265"/>
      <c r="OAE4" s="265"/>
      <c r="OAF4" s="265"/>
      <c r="OAG4" s="265"/>
      <c r="OAH4" s="265"/>
      <c r="OAI4" s="265"/>
      <c r="OAJ4" s="265"/>
      <c r="OAK4" s="265"/>
      <c r="OAL4" s="265"/>
      <c r="OAM4" s="265"/>
      <c r="OAN4" s="265"/>
      <c r="OAO4" s="265"/>
      <c r="OAP4" s="265"/>
      <c r="OAQ4" s="265"/>
      <c r="OAR4" s="265"/>
      <c r="OAS4" s="265"/>
      <c r="OAT4" s="265"/>
      <c r="OAU4" s="265"/>
      <c r="OAV4" s="265"/>
      <c r="OAW4" s="265"/>
      <c r="OAX4" s="265"/>
      <c r="OAY4" s="265"/>
      <c r="OAZ4" s="265"/>
      <c r="OBA4" s="265"/>
      <c r="OBB4" s="265"/>
      <c r="OBC4" s="265"/>
      <c r="OBD4" s="265"/>
      <c r="OBE4" s="265"/>
      <c r="OBF4" s="265"/>
      <c r="OBG4" s="265"/>
      <c r="OBH4" s="265"/>
      <c r="OBI4" s="265"/>
      <c r="OBJ4" s="265"/>
      <c r="OBK4" s="265"/>
      <c r="OBL4" s="265"/>
      <c r="OBM4" s="265"/>
      <c r="OBN4" s="265"/>
      <c r="OBO4" s="265"/>
      <c r="OBP4" s="265"/>
      <c r="OBQ4" s="265"/>
      <c r="OBR4" s="265"/>
      <c r="OBS4" s="265"/>
      <c r="OBT4" s="265"/>
      <c r="OBU4" s="265"/>
      <c r="OBV4" s="265"/>
      <c r="OBW4" s="265"/>
      <c r="OBX4" s="265"/>
      <c r="OBY4" s="265"/>
      <c r="OBZ4" s="265"/>
      <c r="OCA4" s="265"/>
      <c r="OCB4" s="265"/>
      <c r="OCC4" s="265"/>
      <c r="OCD4" s="265"/>
      <c r="OCE4" s="265"/>
      <c r="OCF4" s="265"/>
      <c r="OCG4" s="265"/>
      <c r="OCH4" s="265"/>
      <c r="OCI4" s="265"/>
      <c r="OCJ4" s="265"/>
      <c r="OCK4" s="265"/>
      <c r="OCL4" s="265"/>
      <c r="OCM4" s="265"/>
      <c r="OCN4" s="265"/>
      <c r="OCO4" s="265"/>
      <c r="OCP4" s="265"/>
      <c r="OCQ4" s="265"/>
      <c r="OCR4" s="265"/>
      <c r="OCS4" s="265"/>
      <c r="OCT4" s="265"/>
      <c r="OCU4" s="265"/>
      <c r="OCV4" s="265"/>
      <c r="OCW4" s="265"/>
      <c r="OCX4" s="265"/>
      <c r="OCY4" s="265"/>
      <c r="OCZ4" s="265"/>
      <c r="ODA4" s="265"/>
      <c r="ODB4" s="265"/>
      <c r="ODC4" s="265"/>
      <c r="ODD4" s="265"/>
      <c r="ODE4" s="265"/>
      <c r="ODF4" s="265"/>
      <c r="ODG4" s="265"/>
      <c r="ODH4" s="265"/>
      <c r="ODI4" s="265"/>
      <c r="ODJ4" s="265"/>
      <c r="ODK4" s="265"/>
      <c r="ODL4" s="265"/>
      <c r="ODM4" s="265"/>
      <c r="ODN4" s="265"/>
      <c r="ODO4" s="265"/>
      <c r="ODP4" s="265"/>
      <c r="ODQ4" s="265"/>
      <c r="ODR4" s="265"/>
      <c r="ODS4" s="265"/>
      <c r="ODT4" s="265"/>
      <c r="ODU4" s="265"/>
      <c r="ODV4" s="265"/>
      <c r="ODW4" s="265"/>
      <c r="ODX4" s="265"/>
      <c r="ODY4" s="265"/>
      <c r="ODZ4" s="265"/>
      <c r="OEA4" s="265"/>
      <c r="OEB4" s="265"/>
      <c r="OEC4" s="265"/>
      <c r="OED4" s="265"/>
      <c r="OEE4" s="265"/>
      <c r="OEF4" s="265"/>
      <c r="OEG4" s="265"/>
      <c r="OEH4" s="265"/>
      <c r="OEI4" s="265"/>
      <c r="OEJ4" s="265"/>
      <c r="OEK4" s="265"/>
      <c r="OEL4" s="265"/>
      <c r="OEM4" s="265"/>
      <c r="OEN4" s="265"/>
      <c r="OEO4" s="265"/>
      <c r="OEP4" s="265"/>
      <c r="OEQ4" s="265"/>
      <c r="OER4" s="265"/>
      <c r="OES4" s="265"/>
      <c r="OET4" s="265"/>
      <c r="OEU4" s="265"/>
      <c r="OEV4" s="265"/>
      <c r="OEW4" s="265"/>
      <c r="OEX4" s="265"/>
      <c r="OEY4" s="265"/>
      <c r="OEZ4" s="265"/>
      <c r="OFA4" s="265"/>
      <c r="OFB4" s="265"/>
      <c r="OFC4" s="265"/>
      <c r="OFD4" s="265"/>
      <c r="OFE4" s="265"/>
      <c r="OFF4" s="265"/>
      <c r="OFG4" s="265"/>
      <c r="OFH4" s="265"/>
      <c r="OFI4" s="265"/>
      <c r="OFJ4" s="265"/>
      <c r="OFK4" s="265"/>
      <c r="OFL4" s="265"/>
      <c r="OFM4" s="265"/>
      <c r="OFN4" s="265"/>
      <c r="OFO4" s="265"/>
      <c r="OFP4" s="265"/>
      <c r="OFQ4" s="265"/>
      <c r="OFR4" s="265"/>
      <c r="OFS4" s="265"/>
      <c r="OFT4" s="265"/>
      <c r="OFU4" s="265"/>
      <c r="OFV4" s="265"/>
      <c r="OFW4" s="265"/>
      <c r="OFX4" s="265"/>
      <c r="OFY4" s="265"/>
      <c r="OFZ4" s="265"/>
      <c r="OGA4" s="265"/>
      <c r="OGB4" s="265"/>
      <c r="OGC4" s="265"/>
      <c r="OGD4" s="265"/>
      <c r="OGE4" s="265"/>
      <c r="OGF4" s="265"/>
      <c r="OGG4" s="265"/>
      <c r="OGH4" s="265"/>
      <c r="OGI4" s="265"/>
      <c r="OGJ4" s="265"/>
      <c r="OGK4" s="265"/>
      <c r="OGL4" s="265"/>
      <c r="OGM4" s="265"/>
      <c r="OGN4" s="265"/>
      <c r="OGO4" s="265"/>
      <c r="OGP4" s="265"/>
      <c r="OGQ4" s="265"/>
      <c r="OGR4" s="265"/>
      <c r="OGS4" s="265"/>
      <c r="OGT4" s="265"/>
      <c r="OGU4" s="265"/>
      <c r="OGV4" s="265"/>
      <c r="OGW4" s="265"/>
      <c r="OGX4" s="265"/>
      <c r="OGY4" s="265"/>
      <c r="OGZ4" s="265"/>
      <c r="OHA4" s="265"/>
      <c r="OHB4" s="265"/>
      <c r="OHC4" s="265"/>
      <c r="OHD4" s="265"/>
      <c r="OHE4" s="265"/>
      <c r="OHF4" s="265"/>
      <c r="OHG4" s="265"/>
      <c r="OHH4" s="265"/>
      <c r="OHI4" s="265"/>
      <c r="OHJ4" s="265"/>
      <c r="OHK4" s="265"/>
      <c r="OHL4" s="265"/>
      <c r="OHM4" s="265"/>
      <c r="OHN4" s="265"/>
      <c r="OHO4" s="265"/>
      <c r="OHP4" s="265"/>
      <c r="OHQ4" s="265"/>
      <c r="OHR4" s="265"/>
      <c r="OHS4" s="265"/>
      <c r="OHT4" s="265"/>
      <c r="OHU4" s="265"/>
      <c r="OHV4" s="265"/>
      <c r="OHW4" s="265"/>
      <c r="OHX4" s="265"/>
      <c r="OHY4" s="265"/>
      <c r="OHZ4" s="265"/>
      <c r="OIA4" s="265"/>
      <c r="OIB4" s="265"/>
      <c r="OIC4" s="265"/>
      <c r="OID4" s="265"/>
      <c r="OIE4" s="265"/>
      <c r="OIF4" s="265"/>
      <c r="OIG4" s="265"/>
      <c r="OIH4" s="265"/>
      <c r="OII4" s="265"/>
      <c r="OIJ4" s="265"/>
      <c r="OIK4" s="265"/>
      <c r="OIL4" s="265"/>
      <c r="OIM4" s="265"/>
      <c r="OIN4" s="265"/>
      <c r="OIO4" s="265"/>
      <c r="OIP4" s="265"/>
      <c r="OIQ4" s="265"/>
      <c r="OIR4" s="265"/>
      <c r="OIS4" s="265"/>
      <c r="OIT4" s="265"/>
      <c r="OIU4" s="265"/>
      <c r="OIV4" s="265"/>
      <c r="OIW4" s="265"/>
      <c r="OIX4" s="265"/>
      <c r="OIY4" s="265"/>
      <c r="OIZ4" s="265"/>
      <c r="OJA4" s="265"/>
      <c r="OJB4" s="265"/>
      <c r="OJC4" s="265"/>
      <c r="OJD4" s="265"/>
      <c r="OJE4" s="265"/>
      <c r="OJF4" s="265"/>
      <c r="OJG4" s="265"/>
      <c r="OJH4" s="265"/>
      <c r="OJI4" s="265"/>
      <c r="OJJ4" s="265"/>
      <c r="OJK4" s="265"/>
      <c r="OJL4" s="265"/>
      <c r="OJM4" s="265"/>
      <c r="OJN4" s="265"/>
      <c r="OJO4" s="265"/>
      <c r="OJP4" s="265"/>
      <c r="OJQ4" s="265"/>
      <c r="OJR4" s="265"/>
      <c r="OJS4" s="265"/>
      <c r="OJT4" s="265"/>
      <c r="OJU4" s="265"/>
      <c r="OJV4" s="265"/>
      <c r="OJW4" s="265"/>
      <c r="OJX4" s="265"/>
      <c r="OJY4" s="265"/>
      <c r="OJZ4" s="265"/>
      <c r="OKA4" s="265"/>
      <c r="OKB4" s="265"/>
      <c r="OKC4" s="265"/>
      <c r="OKD4" s="265"/>
      <c r="OKE4" s="265"/>
      <c r="OKF4" s="265"/>
      <c r="OKG4" s="265"/>
      <c r="OKH4" s="265"/>
      <c r="OKI4" s="265"/>
      <c r="OKJ4" s="265"/>
      <c r="OKK4" s="265"/>
      <c r="OKL4" s="265"/>
      <c r="OKM4" s="265"/>
      <c r="OKN4" s="265"/>
      <c r="OKO4" s="265"/>
      <c r="OKP4" s="265"/>
      <c r="OKQ4" s="265"/>
      <c r="OKR4" s="265"/>
      <c r="OKS4" s="265"/>
      <c r="OKT4" s="265"/>
      <c r="OKU4" s="265"/>
      <c r="OKV4" s="265"/>
      <c r="OKW4" s="265"/>
      <c r="OKX4" s="265"/>
      <c r="OKY4" s="265"/>
      <c r="OKZ4" s="265"/>
      <c r="OLA4" s="265"/>
      <c r="OLB4" s="265"/>
      <c r="OLC4" s="265"/>
      <c r="OLD4" s="265"/>
      <c r="OLE4" s="265"/>
      <c r="OLF4" s="265"/>
      <c r="OLG4" s="265"/>
      <c r="OLH4" s="265"/>
      <c r="OLI4" s="265"/>
      <c r="OLJ4" s="265"/>
      <c r="OLK4" s="265"/>
      <c r="OLL4" s="265"/>
      <c r="OLM4" s="265"/>
      <c r="OLN4" s="265"/>
      <c r="OLO4" s="265"/>
      <c r="OLP4" s="265"/>
      <c r="OLQ4" s="265"/>
      <c r="OLR4" s="265"/>
      <c r="OLS4" s="265"/>
      <c r="OLT4" s="265"/>
      <c r="OLU4" s="265"/>
      <c r="OLV4" s="265"/>
      <c r="OLW4" s="265"/>
      <c r="OLX4" s="265"/>
      <c r="OLY4" s="265"/>
      <c r="OLZ4" s="265"/>
      <c r="OMA4" s="265"/>
      <c r="OMB4" s="265"/>
      <c r="OMC4" s="265"/>
      <c r="OMD4" s="265"/>
      <c r="OME4" s="265"/>
      <c r="OMF4" s="265"/>
      <c r="OMG4" s="265"/>
      <c r="OMH4" s="265"/>
      <c r="OMI4" s="265"/>
      <c r="OMJ4" s="265"/>
      <c r="OMK4" s="265"/>
      <c r="OML4" s="265"/>
      <c r="OMM4" s="265"/>
      <c r="OMN4" s="265"/>
      <c r="OMO4" s="265"/>
      <c r="OMP4" s="265"/>
      <c r="OMQ4" s="265"/>
      <c r="OMR4" s="265"/>
      <c r="OMS4" s="265"/>
      <c r="OMT4" s="265"/>
      <c r="OMU4" s="265"/>
      <c r="OMV4" s="265"/>
      <c r="OMW4" s="265"/>
      <c r="OMX4" s="265"/>
      <c r="OMY4" s="265"/>
      <c r="OMZ4" s="265"/>
      <c r="ONA4" s="265"/>
      <c r="ONB4" s="265"/>
      <c r="ONC4" s="265"/>
      <c r="OND4" s="265"/>
      <c r="ONE4" s="265"/>
      <c r="ONF4" s="265"/>
      <c r="ONG4" s="265"/>
      <c r="ONH4" s="265"/>
      <c r="ONI4" s="265"/>
      <c r="ONJ4" s="265"/>
      <c r="ONK4" s="265"/>
      <c r="ONL4" s="265"/>
      <c r="ONM4" s="265"/>
      <c r="ONN4" s="265"/>
      <c r="ONO4" s="265"/>
      <c r="ONP4" s="265"/>
      <c r="ONQ4" s="265"/>
      <c r="ONR4" s="265"/>
      <c r="ONS4" s="265"/>
      <c r="ONT4" s="265"/>
      <c r="ONU4" s="265"/>
      <c r="ONV4" s="265"/>
      <c r="ONW4" s="265"/>
      <c r="ONX4" s="265"/>
      <c r="ONY4" s="265"/>
      <c r="ONZ4" s="265"/>
      <c r="OOA4" s="265"/>
      <c r="OOB4" s="265"/>
      <c r="OOC4" s="265"/>
      <c r="OOD4" s="265"/>
      <c r="OOE4" s="265"/>
      <c r="OOF4" s="265"/>
      <c r="OOG4" s="265"/>
      <c r="OOH4" s="265"/>
      <c r="OOI4" s="265"/>
      <c r="OOJ4" s="265"/>
      <c r="OOK4" s="265"/>
      <c r="OOL4" s="265"/>
      <c r="OOM4" s="265"/>
      <c r="OON4" s="265"/>
      <c r="OOO4" s="265"/>
      <c r="OOP4" s="265"/>
      <c r="OOQ4" s="265"/>
      <c r="OOR4" s="265"/>
      <c r="OOS4" s="265"/>
      <c r="OOT4" s="265"/>
      <c r="OOU4" s="265"/>
      <c r="OOV4" s="265"/>
      <c r="OOW4" s="265"/>
      <c r="OOX4" s="265"/>
      <c r="OOY4" s="265"/>
      <c r="OOZ4" s="265"/>
      <c r="OPA4" s="265"/>
      <c r="OPB4" s="265"/>
      <c r="OPC4" s="265"/>
      <c r="OPD4" s="265"/>
      <c r="OPE4" s="265"/>
      <c r="OPF4" s="265"/>
      <c r="OPG4" s="265"/>
      <c r="OPH4" s="265"/>
      <c r="OPI4" s="265"/>
      <c r="OPJ4" s="265"/>
      <c r="OPK4" s="265"/>
      <c r="OPL4" s="265"/>
      <c r="OPM4" s="265"/>
      <c r="OPN4" s="265"/>
      <c r="OPO4" s="265"/>
      <c r="OPP4" s="265"/>
      <c r="OPQ4" s="265"/>
      <c r="OPR4" s="265"/>
      <c r="OPS4" s="265"/>
      <c r="OPT4" s="265"/>
      <c r="OPU4" s="265"/>
      <c r="OPV4" s="265"/>
      <c r="OPW4" s="265"/>
      <c r="OPX4" s="265"/>
      <c r="OPY4" s="265"/>
      <c r="OPZ4" s="265"/>
      <c r="OQA4" s="265"/>
      <c r="OQB4" s="265"/>
      <c r="OQC4" s="265"/>
      <c r="OQD4" s="265"/>
      <c r="OQE4" s="265"/>
      <c r="OQF4" s="265"/>
      <c r="OQG4" s="265"/>
      <c r="OQH4" s="265"/>
      <c r="OQI4" s="265"/>
      <c r="OQJ4" s="265"/>
      <c r="OQK4" s="265"/>
      <c r="OQL4" s="265"/>
      <c r="OQM4" s="265"/>
      <c r="OQN4" s="265"/>
      <c r="OQO4" s="265"/>
      <c r="OQP4" s="265"/>
      <c r="OQQ4" s="265"/>
      <c r="OQR4" s="265"/>
      <c r="OQS4" s="265"/>
      <c r="OQT4" s="265"/>
      <c r="OQU4" s="265"/>
      <c r="OQV4" s="265"/>
      <c r="OQW4" s="265"/>
      <c r="OQX4" s="265"/>
      <c r="OQY4" s="265"/>
      <c r="OQZ4" s="265"/>
      <c r="ORA4" s="265"/>
      <c r="ORB4" s="265"/>
      <c r="ORC4" s="265"/>
      <c r="ORD4" s="265"/>
      <c r="ORE4" s="265"/>
      <c r="ORF4" s="265"/>
      <c r="ORG4" s="265"/>
      <c r="ORH4" s="265"/>
      <c r="ORI4" s="265"/>
      <c r="ORJ4" s="265"/>
      <c r="ORK4" s="265"/>
      <c r="ORL4" s="265"/>
      <c r="ORM4" s="265"/>
      <c r="ORN4" s="265"/>
      <c r="ORO4" s="265"/>
      <c r="ORP4" s="265"/>
      <c r="ORQ4" s="265"/>
      <c r="ORR4" s="265"/>
      <c r="ORS4" s="265"/>
      <c r="ORT4" s="265"/>
      <c r="ORU4" s="265"/>
      <c r="ORV4" s="265"/>
      <c r="ORW4" s="265"/>
      <c r="ORX4" s="265"/>
      <c r="ORY4" s="265"/>
      <c r="ORZ4" s="265"/>
      <c r="OSA4" s="265"/>
      <c r="OSB4" s="265"/>
      <c r="OSC4" s="265"/>
      <c r="OSD4" s="265"/>
      <c r="OSE4" s="265"/>
      <c r="OSF4" s="265"/>
      <c r="OSG4" s="265"/>
      <c r="OSH4" s="265"/>
      <c r="OSI4" s="265"/>
      <c r="OSJ4" s="265"/>
      <c r="OSK4" s="265"/>
      <c r="OSL4" s="265"/>
      <c r="OSM4" s="265"/>
      <c r="OSN4" s="265"/>
      <c r="OSO4" s="265"/>
      <c r="OSP4" s="265"/>
      <c r="OSQ4" s="265"/>
      <c r="OSR4" s="265"/>
      <c r="OSS4" s="265"/>
      <c r="OST4" s="265"/>
      <c r="OSU4" s="265"/>
      <c r="OSV4" s="265"/>
      <c r="OSW4" s="265"/>
      <c r="OSX4" s="265"/>
      <c r="OSY4" s="265"/>
      <c r="OSZ4" s="265"/>
      <c r="OTA4" s="265"/>
      <c r="OTB4" s="265"/>
      <c r="OTC4" s="265"/>
      <c r="OTD4" s="265"/>
      <c r="OTE4" s="265"/>
      <c r="OTF4" s="265"/>
      <c r="OTG4" s="265"/>
      <c r="OTH4" s="265"/>
      <c r="OTI4" s="265"/>
      <c r="OTJ4" s="265"/>
      <c r="OTK4" s="265"/>
      <c r="OTL4" s="265"/>
      <c r="OTM4" s="265"/>
      <c r="OTN4" s="265"/>
      <c r="OTO4" s="265"/>
      <c r="OTP4" s="265"/>
      <c r="OTQ4" s="265"/>
      <c r="OTR4" s="265"/>
      <c r="OTS4" s="265"/>
      <c r="OTT4" s="265"/>
      <c r="OTU4" s="265"/>
      <c r="OTV4" s="265"/>
      <c r="OTW4" s="265"/>
      <c r="OTX4" s="265"/>
      <c r="OTY4" s="265"/>
      <c r="OTZ4" s="265"/>
      <c r="OUA4" s="265"/>
      <c r="OUB4" s="265"/>
      <c r="OUC4" s="265"/>
      <c r="OUD4" s="265"/>
      <c r="OUE4" s="265"/>
      <c r="OUF4" s="265"/>
      <c r="OUG4" s="265"/>
      <c r="OUH4" s="265"/>
      <c r="OUI4" s="265"/>
      <c r="OUJ4" s="265"/>
      <c r="OUK4" s="265"/>
      <c r="OUL4" s="265"/>
      <c r="OUM4" s="265"/>
      <c r="OUN4" s="265"/>
      <c r="OUO4" s="265"/>
      <c r="OUP4" s="265"/>
      <c r="OUQ4" s="265"/>
      <c r="OUR4" s="265"/>
      <c r="OUS4" s="265"/>
      <c r="OUT4" s="265"/>
      <c r="OUU4" s="265"/>
      <c r="OUV4" s="265"/>
      <c r="OUW4" s="265"/>
      <c r="OUX4" s="265"/>
      <c r="OUY4" s="265"/>
      <c r="OUZ4" s="265"/>
      <c r="OVA4" s="265"/>
      <c r="OVB4" s="265"/>
      <c r="OVC4" s="265"/>
      <c r="OVD4" s="265"/>
      <c r="OVE4" s="265"/>
      <c r="OVF4" s="265"/>
      <c r="OVG4" s="265"/>
      <c r="OVH4" s="265"/>
      <c r="OVI4" s="265"/>
      <c r="OVJ4" s="265"/>
      <c r="OVK4" s="265"/>
      <c r="OVL4" s="265"/>
      <c r="OVM4" s="265"/>
      <c r="OVN4" s="265"/>
      <c r="OVO4" s="265"/>
      <c r="OVP4" s="265"/>
      <c r="OVQ4" s="265"/>
      <c r="OVR4" s="265"/>
      <c r="OVS4" s="265"/>
      <c r="OVT4" s="265"/>
      <c r="OVU4" s="265"/>
      <c r="OVV4" s="265"/>
      <c r="OVW4" s="265"/>
      <c r="OVX4" s="265"/>
      <c r="OVY4" s="265"/>
      <c r="OVZ4" s="265"/>
      <c r="OWA4" s="265"/>
      <c r="OWB4" s="265"/>
      <c r="OWC4" s="265"/>
      <c r="OWD4" s="265"/>
      <c r="OWE4" s="265"/>
      <c r="OWF4" s="265"/>
      <c r="OWG4" s="265"/>
      <c r="OWH4" s="265"/>
      <c r="OWI4" s="265"/>
      <c r="OWJ4" s="265"/>
      <c r="OWK4" s="265"/>
      <c r="OWL4" s="265"/>
      <c r="OWM4" s="265"/>
      <c r="OWN4" s="265"/>
      <c r="OWO4" s="265"/>
      <c r="OWP4" s="265"/>
      <c r="OWQ4" s="265"/>
      <c r="OWR4" s="265"/>
      <c r="OWS4" s="265"/>
      <c r="OWT4" s="265"/>
      <c r="OWU4" s="265"/>
      <c r="OWV4" s="265"/>
      <c r="OWW4" s="265"/>
      <c r="OWX4" s="265"/>
      <c r="OWY4" s="265"/>
      <c r="OWZ4" s="265"/>
      <c r="OXA4" s="265"/>
      <c r="OXB4" s="265"/>
      <c r="OXC4" s="265"/>
      <c r="OXD4" s="265"/>
      <c r="OXE4" s="265"/>
      <c r="OXF4" s="265"/>
      <c r="OXG4" s="265"/>
      <c r="OXH4" s="265"/>
      <c r="OXI4" s="265"/>
      <c r="OXJ4" s="265"/>
      <c r="OXK4" s="265"/>
      <c r="OXL4" s="265"/>
      <c r="OXM4" s="265"/>
      <c r="OXN4" s="265"/>
      <c r="OXO4" s="265"/>
      <c r="OXP4" s="265"/>
      <c r="OXQ4" s="265"/>
      <c r="OXR4" s="265"/>
      <c r="OXS4" s="265"/>
      <c r="OXT4" s="265"/>
      <c r="OXU4" s="265"/>
      <c r="OXV4" s="265"/>
      <c r="OXW4" s="265"/>
      <c r="OXX4" s="265"/>
      <c r="OXY4" s="265"/>
      <c r="OXZ4" s="265"/>
      <c r="OYA4" s="265"/>
      <c r="OYB4" s="265"/>
      <c r="OYC4" s="265"/>
      <c r="OYD4" s="265"/>
      <c r="OYE4" s="265"/>
      <c r="OYF4" s="265"/>
      <c r="OYG4" s="265"/>
      <c r="OYH4" s="265"/>
      <c r="OYI4" s="265"/>
      <c r="OYJ4" s="265"/>
      <c r="OYK4" s="265"/>
      <c r="OYL4" s="265"/>
      <c r="OYM4" s="265"/>
      <c r="OYN4" s="265"/>
      <c r="OYO4" s="265"/>
      <c r="OYP4" s="265"/>
      <c r="OYQ4" s="265"/>
      <c r="OYR4" s="265"/>
      <c r="OYS4" s="265"/>
      <c r="OYT4" s="265"/>
      <c r="OYU4" s="265"/>
      <c r="OYV4" s="265"/>
      <c r="OYW4" s="265"/>
      <c r="OYX4" s="265"/>
      <c r="OYY4" s="265"/>
      <c r="OYZ4" s="265"/>
      <c r="OZA4" s="265"/>
      <c r="OZB4" s="265"/>
      <c r="OZC4" s="265"/>
      <c r="OZD4" s="265"/>
      <c r="OZE4" s="265"/>
      <c r="OZF4" s="265"/>
      <c r="OZG4" s="265"/>
      <c r="OZH4" s="265"/>
      <c r="OZI4" s="265"/>
      <c r="OZJ4" s="265"/>
      <c r="OZK4" s="265"/>
      <c r="OZL4" s="265"/>
      <c r="OZM4" s="265"/>
      <c r="OZN4" s="265"/>
      <c r="OZO4" s="265"/>
      <c r="OZP4" s="265"/>
      <c r="OZQ4" s="265"/>
      <c r="OZR4" s="265"/>
      <c r="OZS4" s="265"/>
      <c r="OZT4" s="265"/>
      <c r="OZU4" s="265"/>
      <c r="OZV4" s="265"/>
      <c r="OZW4" s="265"/>
      <c r="OZX4" s="265"/>
      <c r="OZY4" s="265"/>
      <c r="OZZ4" s="265"/>
      <c r="PAA4" s="265"/>
      <c r="PAB4" s="265"/>
      <c r="PAC4" s="265"/>
      <c r="PAD4" s="265"/>
      <c r="PAE4" s="265"/>
      <c r="PAF4" s="265"/>
      <c r="PAG4" s="265"/>
      <c r="PAH4" s="265"/>
      <c r="PAI4" s="265"/>
      <c r="PAJ4" s="265"/>
      <c r="PAK4" s="265"/>
      <c r="PAL4" s="265"/>
      <c r="PAM4" s="265"/>
      <c r="PAN4" s="265"/>
      <c r="PAO4" s="265"/>
      <c r="PAP4" s="265"/>
      <c r="PAQ4" s="265"/>
      <c r="PAR4" s="265"/>
      <c r="PAS4" s="265"/>
      <c r="PAT4" s="265"/>
      <c r="PAU4" s="265"/>
      <c r="PAV4" s="265"/>
      <c r="PAW4" s="265"/>
      <c r="PAX4" s="265"/>
      <c r="PAY4" s="265"/>
      <c r="PAZ4" s="265"/>
      <c r="PBA4" s="265"/>
      <c r="PBB4" s="265"/>
      <c r="PBC4" s="265"/>
      <c r="PBD4" s="265"/>
      <c r="PBE4" s="265"/>
      <c r="PBF4" s="265"/>
      <c r="PBG4" s="265"/>
      <c r="PBH4" s="265"/>
      <c r="PBI4" s="265"/>
      <c r="PBJ4" s="265"/>
      <c r="PBK4" s="265"/>
      <c r="PBL4" s="265"/>
      <c r="PBM4" s="265"/>
      <c r="PBN4" s="265"/>
      <c r="PBO4" s="265"/>
      <c r="PBP4" s="265"/>
      <c r="PBQ4" s="265"/>
      <c r="PBR4" s="265"/>
      <c r="PBS4" s="265"/>
      <c r="PBT4" s="265"/>
      <c r="PBU4" s="265"/>
      <c r="PBV4" s="265"/>
      <c r="PBW4" s="265"/>
      <c r="PBX4" s="265"/>
      <c r="PBY4" s="265"/>
      <c r="PBZ4" s="265"/>
      <c r="PCA4" s="265"/>
      <c r="PCB4" s="265"/>
      <c r="PCC4" s="265"/>
      <c r="PCD4" s="265"/>
      <c r="PCE4" s="265"/>
      <c r="PCF4" s="265"/>
      <c r="PCG4" s="265"/>
      <c r="PCH4" s="265"/>
      <c r="PCI4" s="265"/>
      <c r="PCJ4" s="265"/>
      <c r="PCK4" s="265"/>
      <c r="PCL4" s="265"/>
      <c r="PCM4" s="265"/>
      <c r="PCN4" s="265"/>
      <c r="PCO4" s="265"/>
      <c r="PCP4" s="265"/>
      <c r="PCQ4" s="265"/>
      <c r="PCR4" s="265"/>
      <c r="PCS4" s="265"/>
      <c r="PCT4" s="265"/>
      <c r="PCU4" s="265"/>
      <c r="PCV4" s="265"/>
      <c r="PCW4" s="265"/>
      <c r="PCX4" s="265"/>
      <c r="PCY4" s="265"/>
      <c r="PCZ4" s="265"/>
      <c r="PDA4" s="265"/>
      <c r="PDB4" s="265"/>
      <c r="PDC4" s="265"/>
      <c r="PDD4" s="265"/>
      <c r="PDE4" s="265"/>
      <c r="PDF4" s="265"/>
      <c r="PDG4" s="265"/>
      <c r="PDH4" s="265"/>
      <c r="PDI4" s="265"/>
      <c r="PDJ4" s="265"/>
      <c r="PDK4" s="265"/>
      <c r="PDL4" s="265"/>
      <c r="PDM4" s="265"/>
      <c r="PDN4" s="265"/>
      <c r="PDO4" s="265"/>
      <c r="PDP4" s="265"/>
      <c r="PDQ4" s="265"/>
      <c r="PDR4" s="265"/>
      <c r="PDS4" s="265"/>
      <c r="PDT4" s="265"/>
      <c r="PDU4" s="265"/>
      <c r="PDV4" s="265"/>
      <c r="PDW4" s="265"/>
      <c r="PDX4" s="265"/>
      <c r="PDY4" s="265"/>
      <c r="PDZ4" s="265"/>
      <c r="PEA4" s="265"/>
      <c r="PEB4" s="265"/>
      <c r="PEC4" s="265"/>
      <c r="PED4" s="265"/>
      <c r="PEE4" s="265"/>
      <c r="PEF4" s="265"/>
      <c r="PEG4" s="265"/>
      <c r="PEH4" s="265"/>
      <c r="PEI4" s="265"/>
      <c r="PEJ4" s="265"/>
      <c r="PEK4" s="265"/>
      <c r="PEL4" s="265"/>
      <c r="PEM4" s="265"/>
      <c r="PEN4" s="265"/>
      <c r="PEO4" s="265"/>
      <c r="PEP4" s="265"/>
      <c r="PEQ4" s="265"/>
      <c r="PER4" s="265"/>
      <c r="PES4" s="265"/>
      <c r="PET4" s="265"/>
      <c r="PEU4" s="265"/>
      <c r="PEV4" s="265"/>
      <c r="PEW4" s="265"/>
      <c r="PEX4" s="265"/>
      <c r="PEY4" s="265"/>
      <c r="PEZ4" s="265"/>
      <c r="PFA4" s="265"/>
      <c r="PFB4" s="265"/>
      <c r="PFC4" s="265"/>
      <c r="PFD4" s="265"/>
      <c r="PFE4" s="265"/>
      <c r="PFF4" s="265"/>
      <c r="PFG4" s="265"/>
      <c r="PFH4" s="265"/>
      <c r="PFI4" s="265"/>
      <c r="PFJ4" s="265"/>
      <c r="PFK4" s="265"/>
      <c r="PFL4" s="265"/>
      <c r="PFM4" s="265"/>
      <c r="PFN4" s="265"/>
      <c r="PFO4" s="265"/>
      <c r="PFP4" s="265"/>
      <c r="PFQ4" s="265"/>
      <c r="PFR4" s="265"/>
      <c r="PFS4" s="265"/>
      <c r="PFT4" s="265"/>
      <c r="PFU4" s="265"/>
      <c r="PFV4" s="265"/>
      <c r="PFW4" s="265"/>
      <c r="PFX4" s="265"/>
      <c r="PFY4" s="265"/>
      <c r="PFZ4" s="265"/>
      <c r="PGA4" s="265"/>
      <c r="PGB4" s="265"/>
      <c r="PGC4" s="265"/>
      <c r="PGD4" s="265"/>
      <c r="PGE4" s="265"/>
      <c r="PGF4" s="265"/>
      <c r="PGG4" s="265"/>
      <c r="PGH4" s="265"/>
      <c r="PGI4" s="265"/>
      <c r="PGJ4" s="265"/>
      <c r="PGK4" s="265"/>
      <c r="PGL4" s="265"/>
      <c r="PGM4" s="265"/>
      <c r="PGN4" s="265"/>
      <c r="PGO4" s="265"/>
      <c r="PGP4" s="265"/>
      <c r="PGQ4" s="265"/>
      <c r="PGR4" s="265"/>
      <c r="PGS4" s="265"/>
      <c r="PGT4" s="265"/>
      <c r="PGU4" s="265"/>
      <c r="PGV4" s="265"/>
      <c r="PGW4" s="265"/>
      <c r="PGX4" s="265"/>
      <c r="PGY4" s="265"/>
      <c r="PGZ4" s="265"/>
      <c r="PHA4" s="265"/>
      <c r="PHB4" s="265"/>
      <c r="PHC4" s="265"/>
      <c r="PHD4" s="265"/>
      <c r="PHE4" s="265"/>
      <c r="PHF4" s="265"/>
      <c r="PHG4" s="265"/>
      <c r="PHH4" s="265"/>
      <c r="PHI4" s="265"/>
      <c r="PHJ4" s="265"/>
      <c r="PHK4" s="265"/>
      <c r="PHL4" s="265"/>
      <c r="PHM4" s="265"/>
      <c r="PHN4" s="265"/>
      <c r="PHO4" s="265"/>
      <c r="PHP4" s="265"/>
      <c r="PHQ4" s="265"/>
      <c r="PHR4" s="265"/>
      <c r="PHS4" s="265"/>
      <c r="PHT4" s="265"/>
      <c r="PHU4" s="265"/>
      <c r="PHV4" s="265"/>
      <c r="PHW4" s="265"/>
      <c r="PHX4" s="265"/>
      <c r="PHY4" s="265"/>
      <c r="PHZ4" s="265"/>
      <c r="PIA4" s="265"/>
      <c r="PIB4" s="265"/>
      <c r="PIC4" s="265"/>
      <c r="PID4" s="265"/>
      <c r="PIE4" s="265"/>
      <c r="PIF4" s="265"/>
      <c r="PIG4" s="265"/>
      <c r="PIH4" s="265"/>
      <c r="PII4" s="265"/>
      <c r="PIJ4" s="265"/>
      <c r="PIK4" s="265"/>
      <c r="PIL4" s="265"/>
      <c r="PIM4" s="265"/>
      <c r="PIN4" s="265"/>
      <c r="PIO4" s="265"/>
      <c r="PIP4" s="265"/>
      <c r="PIQ4" s="265"/>
      <c r="PIR4" s="265"/>
      <c r="PIS4" s="265"/>
      <c r="PIT4" s="265"/>
      <c r="PIU4" s="265"/>
      <c r="PIV4" s="265"/>
      <c r="PIW4" s="265"/>
      <c r="PIX4" s="265"/>
      <c r="PIY4" s="265"/>
      <c r="PIZ4" s="265"/>
      <c r="PJA4" s="265"/>
      <c r="PJB4" s="265"/>
      <c r="PJC4" s="265"/>
      <c r="PJD4" s="265"/>
      <c r="PJE4" s="265"/>
      <c r="PJF4" s="265"/>
      <c r="PJG4" s="265"/>
      <c r="PJH4" s="265"/>
      <c r="PJI4" s="265"/>
      <c r="PJJ4" s="265"/>
      <c r="PJK4" s="265"/>
      <c r="PJL4" s="265"/>
      <c r="PJM4" s="265"/>
      <c r="PJN4" s="265"/>
      <c r="PJO4" s="265"/>
      <c r="PJP4" s="265"/>
      <c r="PJQ4" s="265"/>
      <c r="PJR4" s="265"/>
      <c r="PJS4" s="265"/>
      <c r="PJT4" s="265"/>
      <c r="PJU4" s="265"/>
      <c r="PJV4" s="265"/>
      <c r="PJW4" s="265"/>
      <c r="PJX4" s="265"/>
      <c r="PJY4" s="265"/>
      <c r="PJZ4" s="265"/>
      <c r="PKA4" s="265"/>
      <c r="PKB4" s="265"/>
      <c r="PKC4" s="265"/>
      <c r="PKD4" s="265"/>
      <c r="PKE4" s="265"/>
      <c r="PKF4" s="265"/>
      <c r="PKG4" s="265"/>
      <c r="PKH4" s="265"/>
      <c r="PKI4" s="265"/>
      <c r="PKJ4" s="265"/>
      <c r="PKK4" s="265"/>
      <c r="PKL4" s="265"/>
      <c r="PKM4" s="265"/>
      <c r="PKN4" s="265"/>
      <c r="PKO4" s="265"/>
      <c r="PKP4" s="265"/>
      <c r="PKQ4" s="265"/>
      <c r="PKR4" s="265"/>
      <c r="PKS4" s="265"/>
      <c r="PKT4" s="265"/>
      <c r="PKU4" s="265"/>
      <c r="PKV4" s="265"/>
      <c r="PKW4" s="265"/>
      <c r="PKX4" s="265"/>
      <c r="PKY4" s="265"/>
      <c r="PKZ4" s="265"/>
      <c r="PLA4" s="265"/>
      <c r="PLB4" s="265"/>
      <c r="PLC4" s="265"/>
      <c r="PLD4" s="265"/>
      <c r="PLE4" s="265"/>
      <c r="PLF4" s="265"/>
      <c r="PLG4" s="265"/>
      <c r="PLH4" s="265"/>
      <c r="PLI4" s="265"/>
      <c r="PLJ4" s="265"/>
      <c r="PLK4" s="265"/>
      <c r="PLL4" s="265"/>
      <c r="PLM4" s="265"/>
      <c r="PLN4" s="265"/>
      <c r="PLO4" s="265"/>
      <c r="PLP4" s="265"/>
      <c r="PLQ4" s="265"/>
      <c r="PLR4" s="265"/>
      <c r="PLS4" s="265"/>
      <c r="PLT4" s="265"/>
      <c r="PLU4" s="265"/>
      <c r="PLV4" s="265"/>
      <c r="PLW4" s="265"/>
      <c r="PLX4" s="265"/>
      <c r="PLY4" s="265"/>
      <c r="PLZ4" s="265"/>
      <c r="PMA4" s="265"/>
      <c r="PMB4" s="265"/>
      <c r="PMC4" s="265"/>
      <c r="PMD4" s="265"/>
      <c r="PME4" s="265"/>
      <c r="PMF4" s="265"/>
      <c r="PMG4" s="265"/>
      <c r="PMH4" s="265"/>
      <c r="PMI4" s="265"/>
      <c r="PMJ4" s="265"/>
      <c r="PMK4" s="265"/>
      <c r="PML4" s="265"/>
      <c r="PMM4" s="265"/>
      <c r="PMN4" s="265"/>
      <c r="PMO4" s="265"/>
      <c r="PMP4" s="265"/>
      <c r="PMQ4" s="265"/>
      <c r="PMR4" s="265"/>
      <c r="PMS4" s="265"/>
      <c r="PMT4" s="265"/>
      <c r="PMU4" s="265"/>
      <c r="PMV4" s="265"/>
      <c r="PMW4" s="265"/>
      <c r="PMX4" s="265"/>
      <c r="PMY4" s="265"/>
      <c r="PMZ4" s="265"/>
      <c r="PNA4" s="265"/>
      <c r="PNB4" s="265"/>
      <c r="PNC4" s="265"/>
      <c r="PND4" s="265"/>
      <c r="PNE4" s="265"/>
      <c r="PNF4" s="265"/>
      <c r="PNG4" s="265"/>
      <c r="PNH4" s="265"/>
      <c r="PNI4" s="265"/>
      <c r="PNJ4" s="265"/>
      <c r="PNK4" s="265"/>
      <c r="PNL4" s="265"/>
      <c r="PNM4" s="265"/>
      <c r="PNN4" s="265"/>
      <c r="PNO4" s="265"/>
      <c r="PNP4" s="265"/>
      <c r="PNQ4" s="265"/>
      <c r="PNR4" s="265"/>
      <c r="PNS4" s="265"/>
      <c r="PNT4" s="265"/>
      <c r="PNU4" s="265"/>
      <c r="PNV4" s="265"/>
      <c r="PNW4" s="265"/>
      <c r="PNX4" s="265"/>
      <c r="PNY4" s="265"/>
      <c r="PNZ4" s="265"/>
      <c r="POA4" s="265"/>
      <c r="POB4" s="265"/>
      <c r="POC4" s="265"/>
      <c r="POD4" s="265"/>
      <c r="POE4" s="265"/>
      <c r="POF4" s="265"/>
      <c r="POG4" s="265"/>
      <c r="POH4" s="265"/>
      <c r="POI4" s="265"/>
      <c r="POJ4" s="265"/>
      <c r="POK4" s="265"/>
      <c r="POL4" s="265"/>
      <c r="POM4" s="265"/>
      <c r="PON4" s="265"/>
      <c r="POO4" s="265"/>
      <c r="POP4" s="265"/>
      <c r="POQ4" s="265"/>
      <c r="POR4" s="265"/>
      <c r="POS4" s="265"/>
      <c r="POT4" s="265"/>
      <c r="POU4" s="265"/>
      <c r="POV4" s="265"/>
      <c r="POW4" s="265"/>
      <c r="POX4" s="265"/>
      <c r="POY4" s="265"/>
      <c r="POZ4" s="265"/>
      <c r="PPA4" s="265"/>
      <c r="PPB4" s="265"/>
      <c r="PPC4" s="265"/>
      <c r="PPD4" s="265"/>
      <c r="PPE4" s="265"/>
      <c r="PPF4" s="265"/>
      <c r="PPG4" s="265"/>
      <c r="PPH4" s="265"/>
      <c r="PPI4" s="265"/>
      <c r="PPJ4" s="265"/>
      <c r="PPK4" s="265"/>
      <c r="PPL4" s="265"/>
      <c r="PPM4" s="265"/>
      <c r="PPN4" s="265"/>
      <c r="PPO4" s="265"/>
      <c r="PPP4" s="265"/>
      <c r="PPQ4" s="265"/>
      <c r="PPR4" s="265"/>
      <c r="PPS4" s="265"/>
      <c r="PPT4" s="265"/>
      <c r="PPU4" s="265"/>
      <c r="PPV4" s="265"/>
      <c r="PPW4" s="265"/>
      <c r="PPX4" s="265"/>
      <c r="PPY4" s="265"/>
      <c r="PPZ4" s="265"/>
      <c r="PQA4" s="265"/>
      <c r="PQB4" s="265"/>
      <c r="PQC4" s="265"/>
      <c r="PQD4" s="265"/>
      <c r="PQE4" s="265"/>
      <c r="PQF4" s="265"/>
      <c r="PQG4" s="265"/>
      <c r="PQH4" s="265"/>
      <c r="PQI4" s="265"/>
      <c r="PQJ4" s="265"/>
      <c r="PQK4" s="265"/>
      <c r="PQL4" s="265"/>
      <c r="PQM4" s="265"/>
      <c r="PQN4" s="265"/>
      <c r="PQO4" s="265"/>
      <c r="PQP4" s="265"/>
      <c r="PQQ4" s="265"/>
      <c r="PQR4" s="265"/>
      <c r="PQS4" s="265"/>
      <c r="PQT4" s="265"/>
      <c r="PQU4" s="265"/>
      <c r="PQV4" s="265"/>
      <c r="PQW4" s="265"/>
      <c r="PQX4" s="265"/>
      <c r="PQY4" s="265"/>
      <c r="PQZ4" s="265"/>
      <c r="PRA4" s="265"/>
      <c r="PRB4" s="265"/>
      <c r="PRC4" s="265"/>
      <c r="PRD4" s="265"/>
      <c r="PRE4" s="265"/>
      <c r="PRF4" s="265"/>
      <c r="PRG4" s="265"/>
      <c r="PRH4" s="265"/>
      <c r="PRI4" s="265"/>
      <c r="PRJ4" s="265"/>
      <c r="PRK4" s="265"/>
      <c r="PRL4" s="265"/>
      <c r="PRM4" s="265"/>
      <c r="PRN4" s="265"/>
      <c r="PRO4" s="265"/>
      <c r="PRP4" s="265"/>
      <c r="PRQ4" s="265"/>
      <c r="PRR4" s="265"/>
      <c r="PRS4" s="265"/>
      <c r="PRT4" s="265"/>
      <c r="PRU4" s="265"/>
      <c r="PRV4" s="265"/>
      <c r="PRW4" s="265"/>
      <c r="PRX4" s="265"/>
      <c r="PRY4" s="265"/>
      <c r="PRZ4" s="265"/>
      <c r="PSA4" s="265"/>
      <c r="PSB4" s="265"/>
      <c r="PSC4" s="265"/>
      <c r="PSD4" s="265"/>
      <c r="PSE4" s="265"/>
      <c r="PSF4" s="265"/>
      <c r="PSG4" s="265"/>
      <c r="PSH4" s="265"/>
      <c r="PSI4" s="265"/>
      <c r="PSJ4" s="265"/>
      <c r="PSK4" s="265"/>
      <c r="PSL4" s="265"/>
      <c r="PSM4" s="265"/>
      <c r="PSN4" s="265"/>
      <c r="PSO4" s="265"/>
      <c r="PSP4" s="265"/>
      <c r="PSQ4" s="265"/>
      <c r="PSR4" s="265"/>
      <c r="PSS4" s="265"/>
      <c r="PST4" s="265"/>
      <c r="PSU4" s="265"/>
      <c r="PSV4" s="265"/>
      <c r="PSW4" s="265"/>
      <c r="PSX4" s="265"/>
      <c r="PSY4" s="265"/>
      <c r="PSZ4" s="265"/>
      <c r="PTA4" s="265"/>
      <c r="PTB4" s="265"/>
      <c r="PTC4" s="265"/>
      <c r="PTD4" s="265"/>
      <c r="PTE4" s="265"/>
      <c r="PTF4" s="265"/>
      <c r="PTG4" s="265"/>
      <c r="PTH4" s="265"/>
      <c r="PTI4" s="265"/>
      <c r="PTJ4" s="265"/>
      <c r="PTK4" s="265"/>
      <c r="PTL4" s="265"/>
      <c r="PTM4" s="265"/>
      <c r="PTN4" s="265"/>
      <c r="PTO4" s="265"/>
      <c r="PTP4" s="265"/>
      <c r="PTQ4" s="265"/>
      <c r="PTR4" s="265"/>
      <c r="PTS4" s="265"/>
      <c r="PTT4" s="265"/>
      <c r="PTU4" s="265"/>
      <c r="PTV4" s="265"/>
      <c r="PTW4" s="265"/>
      <c r="PTX4" s="265"/>
      <c r="PTY4" s="265"/>
      <c r="PTZ4" s="265"/>
      <c r="PUA4" s="265"/>
      <c r="PUB4" s="265"/>
      <c r="PUC4" s="265"/>
      <c r="PUD4" s="265"/>
      <c r="PUE4" s="265"/>
      <c r="PUF4" s="265"/>
      <c r="PUG4" s="265"/>
      <c r="PUH4" s="265"/>
      <c r="PUI4" s="265"/>
      <c r="PUJ4" s="265"/>
      <c r="PUK4" s="265"/>
      <c r="PUL4" s="265"/>
      <c r="PUM4" s="265"/>
      <c r="PUN4" s="265"/>
      <c r="PUO4" s="265"/>
      <c r="PUP4" s="265"/>
      <c r="PUQ4" s="265"/>
      <c r="PUR4" s="265"/>
      <c r="PUS4" s="265"/>
      <c r="PUT4" s="265"/>
      <c r="PUU4" s="265"/>
      <c r="PUV4" s="265"/>
      <c r="PUW4" s="265"/>
      <c r="PUX4" s="265"/>
      <c r="PUY4" s="265"/>
      <c r="PUZ4" s="265"/>
      <c r="PVA4" s="265"/>
      <c r="PVB4" s="265"/>
      <c r="PVC4" s="265"/>
      <c r="PVD4" s="265"/>
      <c r="PVE4" s="265"/>
      <c r="PVF4" s="265"/>
      <c r="PVG4" s="265"/>
      <c r="PVH4" s="265"/>
      <c r="PVI4" s="265"/>
      <c r="PVJ4" s="265"/>
      <c r="PVK4" s="265"/>
      <c r="PVL4" s="265"/>
      <c r="PVM4" s="265"/>
      <c r="PVN4" s="265"/>
      <c r="PVO4" s="265"/>
      <c r="PVP4" s="265"/>
      <c r="PVQ4" s="265"/>
      <c r="PVR4" s="265"/>
      <c r="PVS4" s="265"/>
      <c r="PVT4" s="265"/>
      <c r="PVU4" s="265"/>
      <c r="PVV4" s="265"/>
      <c r="PVW4" s="265"/>
      <c r="PVX4" s="265"/>
      <c r="PVY4" s="265"/>
      <c r="PVZ4" s="265"/>
      <c r="PWA4" s="265"/>
      <c r="PWB4" s="265"/>
      <c r="PWC4" s="265"/>
      <c r="PWD4" s="265"/>
      <c r="PWE4" s="265"/>
      <c r="PWF4" s="265"/>
      <c r="PWG4" s="265"/>
      <c r="PWH4" s="265"/>
      <c r="PWI4" s="265"/>
      <c r="PWJ4" s="265"/>
      <c r="PWK4" s="265"/>
      <c r="PWL4" s="265"/>
      <c r="PWM4" s="265"/>
      <c r="PWN4" s="265"/>
      <c r="PWO4" s="265"/>
      <c r="PWP4" s="265"/>
      <c r="PWQ4" s="265"/>
      <c r="PWR4" s="265"/>
      <c r="PWS4" s="265"/>
      <c r="PWT4" s="265"/>
      <c r="PWU4" s="265"/>
      <c r="PWV4" s="265"/>
      <c r="PWW4" s="265"/>
      <c r="PWX4" s="265"/>
      <c r="PWY4" s="265"/>
      <c r="PWZ4" s="265"/>
      <c r="PXA4" s="265"/>
      <c r="PXB4" s="265"/>
      <c r="PXC4" s="265"/>
      <c r="PXD4" s="265"/>
      <c r="PXE4" s="265"/>
      <c r="PXF4" s="265"/>
      <c r="PXG4" s="265"/>
      <c r="PXH4" s="265"/>
      <c r="PXI4" s="265"/>
      <c r="PXJ4" s="265"/>
      <c r="PXK4" s="265"/>
      <c r="PXL4" s="265"/>
      <c r="PXM4" s="265"/>
      <c r="PXN4" s="265"/>
      <c r="PXO4" s="265"/>
      <c r="PXP4" s="265"/>
      <c r="PXQ4" s="265"/>
      <c r="PXR4" s="265"/>
      <c r="PXS4" s="265"/>
      <c r="PXT4" s="265"/>
      <c r="PXU4" s="265"/>
      <c r="PXV4" s="265"/>
      <c r="PXW4" s="265"/>
      <c r="PXX4" s="265"/>
      <c r="PXY4" s="265"/>
      <c r="PXZ4" s="265"/>
      <c r="PYA4" s="265"/>
      <c r="PYB4" s="265"/>
      <c r="PYC4" s="265"/>
      <c r="PYD4" s="265"/>
      <c r="PYE4" s="265"/>
      <c r="PYF4" s="265"/>
      <c r="PYG4" s="265"/>
      <c r="PYH4" s="265"/>
      <c r="PYI4" s="265"/>
      <c r="PYJ4" s="265"/>
      <c r="PYK4" s="265"/>
      <c r="PYL4" s="265"/>
      <c r="PYM4" s="265"/>
      <c r="PYN4" s="265"/>
      <c r="PYO4" s="265"/>
      <c r="PYP4" s="265"/>
      <c r="PYQ4" s="265"/>
      <c r="PYR4" s="265"/>
      <c r="PYS4" s="265"/>
      <c r="PYT4" s="265"/>
      <c r="PYU4" s="265"/>
      <c r="PYV4" s="265"/>
      <c r="PYW4" s="265"/>
      <c r="PYX4" s="265"/>
      <c r="PYY4" s="265"/>
      <c r="PYZ4" s="265"/>
      <c r="PZA4" s="265"/>
      <c r="PZB4" s="265"/>
      <c r="PZC4" s="265"/>
      <c r="PZD4" s="265"/>
      <c r="PZE4" s="265"/>
      <c r="PZF4" s="265"/>
      <c r="PZG4" s="265"/>
      <c r="PZH4" s="265"/>
      <c r="PZI4" s="265"/>
      <c r="PZJ4" s="265"/>
      <c r="PZK4" s="265"/>
      <c r="PZL4" s="265"/>
      <c r="PZM4" s="265"/>
      <c r="PZN4" s="265"/>
      <c r="PZO4" s="265"/>
      <c r="PZP4" s="265"/>
      <c r="PZQ4" s="265"/>
      <c r="PZR4" s="265"/>
      <c r="PZS4" s="265"/>
      <c r="PZT4" s="265"/>
      <c r="PZU4" s="265"/>
      <c r="PZV4" s="265"/>
      <c r="PZW4" s="265"/>
      <c r="PZX4" s="265"/>
      <c r="PZY4" s="265"/>
      <c r="PZZ4" s="265"/>
      <c r="QAA4" s="265"/>
      <c r="QAB4" s="265"/>
      <c r="QAC4" s="265"/>
      <c r="QAD4" s="265"/>
      <c r="QAE4" s="265"/>
      <c r="QAF4" s="265"/>
      <c r="QAG4" s="265"/>
      <c r="QAH4" s="265"/>
      <c r="QAI4" s="265"/>
      <c r="QAJ4" s="265"/>
      <c r="QAK4" s="265"/>
      <c r="QAL4" s="265"/>
      <c r="QAM4" s="265"/>
      <c r="QAN4" s="265"/>
      <c r="QAO4" s="265"/>
      <c r="QAP4" s="265"/>
      <c r="QAQ4" s="265"/>
      <c r="QAR4" s="265"/>
      <c r="QAS4" s="265"/>
      <c r="QAT4" s="265"/>
      <c r="QAU4" s="265"/>
      <c r="QAV4" s="265"/>
      <c r="QAW4" s="265"/>
      <c r="QAX4" s="265"/>
      <c r="QAY4" s="265"/>
      <c r="QAZ4" s="265"/>
      <c r="QBA4" s="265"/>
      <c r="QBB4" s="265"/>
      <c r="QBC4" s="265"/>
      <c r="QBD4" s="265"/>
      <c r="QBE4" s="265"/>
      <c r="QBF4" s="265"/>
      <c r="QBG4" s="265"/>
      <c r="QBH4" s="265"/>
      <c r="QBI4" s="265"/>
      <c r="QBJ4" s="265"/>
      <c r="QBK4" s="265"/>
      <c r="QBL4" s="265"/>
      <c r="QBM4" s="265"/>
      <c r="QBN4" s="265"/>
      <c r="QBO4" s="265"/>
      <c r="QBP4" s="265"/>
      <c r="QBQ4" s="265"/>
      <c r="QBR4" s="265"/>
      <c r="QBS4" s="265"/>
      <c r="QBT4" s="265"/>
      <c r="QBU4" s="265"/>
      <c r="QBV4" s="265"/>
      <c r="QBW4" s="265"/>
      <c r="QBX4" s="265"/>
      <c r="QBY4" s="265"/>
      <c r="QBZ4" s="265"/>
      <c r="QCA4" s="265"/>
      <c r="QCB4" s="265"/>
      <c r="QCC4" s="265"/>
      <c r="QCD4" s="265"/>
      <c r="QCE4" s="265"/>
      <c r="QCF4" s="265"/>
      <c r="QCG4" s="265"/>
      <c r="QCH4" s="265"/>
      <c r="QCI4" s="265"/>
      <c r="QCJ4" s="265"/>
      <c r="QCK4" s="265"/>
      <c r="QCL4" s="265"/>
      <c r="QCM4" s="265"/>
      <c r="QCN4" s="265"/>
      <c r="QCO4" s="265"/>
      <c r="QCP4" s="265"/>
      <c r="QCQ4" s="265"/>
      <c r="QCR4" s="265"/>
      <c r="QCS4" s="265"/>
      <c r="QCT4" s="265"/>
      <c r="QCU4" s="265"/>
      <c r="QCV4" s="265"/>
      <c r="QCW4" s="265"/>
      <c r="QCX4" s="265"/>
      <c r="QCY4" s="265"/>
      <c r="QCZ4" s="265"/>
      <c r="QDA4" s="265"/>
      <c r="QDB4" s="265"/>
      <c r="QDC4" s="265"/>
      <c r="QDD4" s="265"/>
      <c r="QDE4" s="265"/>
      <c r="QDF4" s="265"/>
      <c r="QDG4" s="265"/>
      <c r="QDH4" s="265"/>
      <c r="QDI4" s="265"/>
      <c r="QDJ4" s="265"/>
      <c r="QDK4" s="265"/>
      <c r="QDL4" s="265"/>
      <c r="QDM4" s="265"/>
      <c r="QDN4" s="265"/>
      <c r="QDO4" s="265"/>
      <c r="QDP4" s="265"/>
      <c r="QDQ4" s="265"/>
      <c r="QDR4" s="265"/>
      <c r="QDS4" s="265"/>
      <c r="QDT4" s="265"/>
      <c r="QDU4" s="265"/>
      <c r="QDV4" s="265"/>
      <c r="QDW4" s="265"/>
      <c r="QDX4" s="265"/>
      <c r="QDY4" s="265"/>
      <c r="QDZ4" s="265"/>
      <c r="QEA4" s="265"/>
      <c r="QEB4" s="265"/>
      <c r="QEC4" s="265"/>
      <c r="QED4" s="265"/>
      <c r="QEE4" s="265"/>
      <c r="QEF4" s="265"/>
      <c r="QEG4" s="265"/>
      <c r="QEH4" s="265"/>
      <c r="QEI4" s="265"/>
      <c r="QEJ4" s="265"/>
      <c r="QEK4" s="265"/>
      <c r="QEL4" s="265"/>
      <c r="QEM4" s="265"/>
      <c r="QEN4" s="265"/>
      <c r="QEO4" s="265"/>
      <c r="QEP4" s="265"/>
      <c r="QEQ4" s="265"/>
      <c r="QER4" s="265"/>
      <c r="QES4" s="265"/>
      <c r="QET4" s="265"/>
      <c r="QEU4" s="265"/>
      <c r="QEV4" s="265"/>
      <c r="QEW4" s="265"/>
      <c r="QEX4" s="265"/>
      <c r="QEY4" s="265"/>
      <c r="QEZ4" s="265"/>
      <c r="QFA4" s="265"/>
      <c r="QFB4" s="265"/>
      <c r="QFC4" s="265"/>
      <c r="QFD4" s="265"/>
      <c r="QFE4" s="265"/>
      <c r="QFF4" s="265"/>
      <c r="QFG4" s="265"/>
      <c r="QFH4" s="265"/>
      <c r="QFI4" s="265"/>
      <c r="QFJ4" s="265"/>
      <c r="QFK4" s="265"/>
      <c r="QFL4" s="265"/>
      <c r="QFM4" s="265"/>
      <c r="QFN4" s="265"/>
      <c r="QFO4" s="265"/>
      <c r="QFP4" s="265"/>
      <c r="QFQ4" s="265"/>
      <c r="QFR4" s="265"/>
      <c r="QFS4" s="265"/>
      <c r="QFT4" s="265"/>
      <c r="QFU4" s="265"/>
      <c r="QFV4" s="265"/>
      <c r="QFW4" s="265"/>
      <c r="QFX4" s="265"/>
      <c r="QFY4" s="265"/>
      <c r="QFZ4" s="265"/>
      <c r="QGA4" s="265"/>
      <c r="QGB4" s="265"/>
      <c r="QGC4" s="265"/>
      <c r="QGD4" s="265"/>
      <c r="QGE4" s="265"/>
      <c r="QGF4" s="265"/>
      <c r="QGG4" s="265"/>
      <c r="QGH4" s="265"/>
      <c r="QGI4" s="265"/>
      <c r="QGJ4" s="265"/>
      <c r="QGK4" s="265"/>
      <c r="QGL4" s="265"/>
      <c r="QGM4" s="265"/>
      <c r="QGN4" s="265"/>
      <c r="QGO4" s="265"/>
      <c r="QGP4" s="265"/>
      <c r="QGQ4" s="265"/>
      <c r="QGR4" s="265"/>
      <c r="QGS4" s="265"/>
      <c r="QGT4" s="265"/>
      <c r="QGU4" s="265"/>
      <c r="QGV4" s="265"/>
      <c r="QGW4" s="265"/>
      <c r="QGX4" s="265"/>
      <c r="QGY4" s="265"/>
      <c r="QGZ4" s="265"/>
      <c r="QHA4" s="265"/>
      <c r="QHB4" s="265"/>
      <c r="QHC4" s="265"/>
      <c r="QHD4" s="265"/>
      <c r="QHE4" s="265"/>
      <c r="QHF4" s="265"/>
      <c r="QHG4" s="265"/>
      <c r="QHH4" s="265"/>
      <c r="QHI4" s="265"/>
      <c r="QHJ4" s="265"/>
      <c r="QHK4" s="265"/>
      <c r="QHL4" s="265"/>
      <c r="QHM4" s="265"/>
      <c r="QHN4" s="265"/>
      <c r="QHO4" s="265"/>
      <c r="QHP4" s="265"/>
      <c r="QHQ4" s="265"/>
      <c r="QHR4" s="265"/>
      <c r="QHS4" s="265"/>
      <c r="QHT4" s="265"/>
      <c r="QHU4" s="265"/>
      <c r="QHV4" s="265"/>
      <c r="QHW4" s="265"/>
      <c r="QHX4" s="265"/>
      <c r="QHY4" s="265"/>
      <c r="QHZ4" s="265"/>
      <c r="QIA4" s="265"/>
      <c r="QIB4" s="265"/>
      <c r="QIC4" s="265"/>
      <c r="QID4" s="265"/>
      <c r="QIE4" s="265"/>
      <c r="QIF4" s="265"/>
      <c r="QIG4" s="265"/>
      <c r="QIH4" s="265"/>
      <c r="QII4" s="265"/>
      <c r="QIJ4" s="265"/>
      <c r="QIK4" s="265"/>
      <c r="QIL4" s="265"/>
      <c r="QIM4" s="265"/>
      <c r="QIN4" s="265"/>
      <c r="QIO4" s="265"/>
      <c r="QIP4" s="265"/>
      <c r="QIQ4" s="265"/>
      <c r="QIR4" s="265"/>
      <c r="QIS4" s="265"/>
      <c r="QIT4" s="265"/>
      <c r="QIU4" s="265"/>
      <c r="QIV4" s="265"/>
      <c r="QIW4" s="265"/>
      <c r="QIX4" s="265"/>
      <c r="QIY4" s="265"/>
      <c r="QIZ4" s="265"/>
      <c r="QJA4" s="265"/>
      <c r="QJB4" s="265"/>
      <c r="QJC4" s="265"/>
      <c r="QJD4" s="265"/>
      <c r="QJE4" s="265"/>
      <c r="QJF4" s="265"/>
      <c r="QJG4" s="265"/>
      <c r="QJH4" s="265"/>
      <c r="QJI4" s="265"/>
      <c r="QJJ4" s="265"/>
      <c r="QJK4" s="265"/>
      <c r="QJL4" s="265"/>
      <c r="QJM4" s="265"/>
      <c r="QJN4" s="265"/>
      <c r="QJO4" s="265"/>
      <c r="QJP4" s="265"/>
      <c r="QJQ4" s="265"/>
      <c r="QJR4" s="265"/>
      <c r="QJS4" s="265"/>
      <c r="QJT4" s="265"/>
      <c r="QJU4" s="265"/>
      <c r="QJV4" s="265"/>
      <c r="QJW4" s="265"/>
      <c r="QJX4" s="265"/>
      <c r="QJY4" s="265"/>
      <c r="QJZ4" s="265"/>
      <c r="QKA4" s="265"/>
      <c r="QKB4" s="265"/>
      <c r="QKC4" s="265"/>
      <c r="QKD4" s="265"/>
      <c r="QKE4" s="265"/>
      <c r="QKF4" s="265"/>
      <c r="QKG4" s="265"/>
      <c r="QKH4" s="265"/>
      <c r="QKI4" s="265"/>
      <c r="QKJ4" s="265"/>
      <c r="QKK4" s="265"/>
      <c r="QKL4" s="265"/>
      <c r="QKM4" s="265"/>
      <c r="QKN4" s="265"/>
      <c r="QKO4" s="265"/>
      <c r="QKP4" s="265"/>
      <c r="QKQ4" s="265"/>
      <c r="QKR4" s="265"/>
      <c r="QKS4" s="265"/>
      <c r="QKT4" s="265"/>
      <c r="QKU4" s="265"/>
      <c r="QKV4" s="265"/>
      <c r="QKW4" s="265"/>
      <c r="QKX4" s="265"/>
      <c r="QKY4" s="265"/>
      <c r="QKZ4" s="265"/>
      <c r="QLA4" s="265"/>
      <c r="QLB4" s="265"/>
      <c r="QLC4" s="265"/>
      <c r="QLD4" s="265"/>
      <c r="QLE4" s="265"/>
      <c r="QLF4" s="265"/>
      <c r="QLG4" s="265"/>
      <c r="QLH4" s="265"/>
      <c r="QLI4" s="265"/>
      <c r="QLJ4" s="265"/>
      <c r="QLK4" s="265"/>
      <c r="QLL4" s="265"/>
      <c r="QLM4" s="265"/>
      <c r="QLN4" s="265"/>
      <c r="QLO4" s="265"/>
      <c r="QLP4" s="265"/>
      <c r="QLQ4" s="265"/>
      <c r="QLR4" s="265"/>
      <c r="QLS4" s="265"/>
      <c r="QLT4" s="265"/>
      <c r="QLU4" s="265"/>
      <c r="QLV4" s="265"/>
      <c r="QLW4" s="265"/>
      <c r="QLX4" s="265"/>
      <c r="QLY4" s="265"/>
      <c r="QLZ4" s="265"/>
      <c r="QMA4" s="265"/>
      <c r="QMB4" s="265"/>
      <c r="QMC4" s="265"/>
      <c r="QMD4" s="265"/>
      <c r="QME4" s="265"/>
      <c r="QMF4" s="265"/>
      <c r="QMG4" s="265"/>
      <c r="QMH4" s="265"/>
      <c r="QMI4" s="265"/>
      <c r="QMJ4" s="265"/>
      <c r="QMK4" s="265"/>
      <c r="QML4" s="265"/>
      <c r="QMM4" s="265"/>
      <c r="QMN4" s="265"/>
      <c r="QMO4" s="265"/>
      <c r="QMP4" s="265"/>
      <c r="QMQ4" s="265"/>
      <c r="QMR4" s="265"/>
      <c r="QMS4" s="265"/>
      <c r="QMT4" s="265"/>
      <c r="QMU4" s="265"/>
      <c r="QMV4" s="265"/>
      <c r="QMW4" s="265"/>
      <c r="QMX4" s="265"/>
      <c r="QMY4" s="265"/>
      <c r="QMZ4" s="265"/>
      <c r="QNA4" s="265"/>
      <c r="QNB4" s="265"/>
      <c r="QNC4" s="265"/>
      <c r="QND4" s="265"/>
      <c r="QNE4" s="265"/>
      <c r="QNF4" s="265"/>
      <c r="QNG4" s="265"/>
      <c r="QNH4" s="265"/>
      <c r="QNI4" s="265"/>
      <c r="QNJ4" s="265"/>
      <c r="QNK4" s="265"/>
      <c r="QNL4" s="265"/>
      <c r="QNM4" s="265"/>
      <c r="QNN4" s="265"/>
      <c r="QNO4" s="265"/>
      <c r="QNP4" s="265"/>
      <c r="QNQ4" s="265"/>
      <c r="QNR4" s="265"/>
      <c r="QNS4" s="265"/>
      <c r="QNT4" s="265"/>
      <c r="QNU4" s="265"/>
      <c r="QNV4" s="265"/>
      <c r="QNW4" s="265"/>
      <c r="QNX4" s="265"/>
      <c r="QNY4" s="265"/>
      <c r="QNZ4" s="265"/>
      <c r="QOA4" s="265"/>
      <c r="QOB4" s="265"/>
      <c r="QOC4" s="265"/>
      <c r="QOD4" s="265"/>
      <c r="QOE4" s="265"/>
      <c r="QOF4" s="265"/>
      <c r="QOG4" s="265"/>
      <c r="QOH4" s="265"/>
      <c r="QOI4" s="265"/>
      <c r="QOJ4" s="265"/>
      <c r="QOK4" s="265"/>
      <c r="QOL4" s="265"/>
      <c r="QOM4" s="265"/>
      <c r="QON4" s="265"/>
      <c r="QOO4" s="265"/>
      <c r="QOP4" s="265"/>
      <c r="QOQ4" s="265"/>
      <c r="QOR4" s="265"/>
      <c r="QOS4" s="265"/>
      <c r="QOT4" s="265"/>
      <c r="QOU4" s="265"/>
      <c r="QOV4" s="265"/>
      <c r="QOW4" s="265"/>
      <c r="QOX4" s="265"/>
      <c r="QOY4" s="265"/>
      <c r="QOZ4" s="265"/>
      <c r="QPA4" s="265"/>
      <c r="QPB4" s="265"/>
      <c r="QPC4" s="265"/>
      <c r="QPD4" s="265"/>
      <c r="QPE4" s="265"/>
      <c r="QPF4" s="265"/>
      <c r="QPG4" s="265"/>
      <c r="QPH4" s="265"/>
      <c r="QPI4" s="265"/>
      <c r="QPJ4" s="265"/>
      <c r="QPK4" s="265"/>
      <c r="QPL4" s="265"/>
      <c r="QPM4" s="265"/>
      <c r="QPN4" s="265"/>
      <c r="QPO4" s="265"/>
      <c r="QPP4" s="265"/>
      <c r="QPQ4" s="265"/>
      <c r="QPR4" s="265"/>
      <c r="QPS4" s="265"/>
      <c r="QPT4" s="265"/>
      <c r="QPU4" s="265"/>
      <c r="QPV4" s="265"/>
      <c r="QPW4" s="265"/>
      <c r="QPX4" s="265"/>
      <c r="QPY4" s="265"/>
      <c r="QPZ4" s="265"/>
      <c r="QQA4" s="265"/>
      <c r="QQB4" s="265"/>
      <c r="QQC4" s="265"/>
      <c r="QQD4" s="265"/>
      <c r="QQE4" s="265"/>
      <c r="QQF4" s="265"/>
      <c r="QQG4" s="265"/>
      <c r="QQH4" s="265"/>
      <c r="QQI4" s="265"/>
      <c r="QQJ4" s="265"/>
      <c r="QQK4" s="265"/>
      <c r="QQL4" s="265"/>
      <c r="QQM4" s="265"/>
      <c r="QQN4" s="265"/>
      <c r="QQO4" s="265"/>
      <c r="QQP4" s="265"/>
      <c r="QQQ4" s="265"/>
      <c r="QQR4" s="265"/>
      <c r="QQS4" s="265"/>
      <c r="QQT4" s="265"/>
      <c r="QQU4" s="265"/>
      <c r="QQV4" s="265"/>
      <c r="QQW4" s="265"/>
      <c r="QQX4" s="265"/>
      <c r="QQY4" s="265"/>
      <c r="QQZ4" s="265"/>
      <c r="QRA4" s="265"/>
      <c r="QRB4" s="265"/>
      <c r="QRC4" s="265"/>
      <c r="QRD4" s="265"/>
      <c r="QRE4" s="265"/>
      <c r="QRF4" s="265"/>
      <c r="QRG4" s="265"/>
      <c r="QRH4" s="265"/>
      <c r="QRI4" s="265"/>
      <c r="QRJ4" s="265"/>
      <c r="QRK4" s="265"/>
      <c r="QRL4" s="265"/>
      <c r="QRM4" s="265"/>
      <c r="QRN4" s="265"/>
      <c r="QRO4" s="265"/>
      <c r="QRP4" s="265"/>
      <c r="QRQ4" s="265"/>
      <c r="QRR4" s="265"/>
      <c r="QRS4" s="265"/>
      <c r="QRT4" s="265"/>
      <c r="QRU4" s="265"/>
      <c r="QRV4" s="265"/>
      <c r="QRW4" s="265"/>
      <c r="QRX4" s="265"/>
      <c r="QRY4" s="265"/>
      <c r="QRZ4" s="265"/>
      <c r="QSA4" s="265"/>
      <c r="QSB4" s="265"/>
      <c r="QSC4" s="265"/>
      <c r="QSD4" s="265"/>
      <c r="QSE4" s="265"/>
      <c r="QSF4" s="265"/>
      <c r="QSG4" s="265"/>
      <c r="QSH4" s="265"/>
      <c r="QSI4" s="265"/>
      <c r="QSJ4" s="265"/>
      <c r="QSK4" s="265"/>
      <c r="QSL4" s="265"/>
      <c r="QSM4" s="265"/>
      <c r="QSN4" s="265"/>
      <c r="QSO4" s="265"/>
      <c r="QSP4" s="265"/>
      <c r="QSQ4" s="265"/>
      <c r="QSR4" s="265"/>
      <c r="QSS4" s="265"/>
      <c r="QST4" s="265"/>
      <c r="QSU4" s="265"/>
      <c r="QSV4" s="265"/>
      <c r="QSW4" s="265"/>
      <c r="QSX4" s="265"/>
      <c r="QSY4" s="265"/>
      <c r="QSZ4" s="265"/>
      <c r="QTA4" s="265"/>
      <c r="QTB4" s="265"/>
      <c r="QTC4" s="265"/>
      <c r="QTD4" s="265"/>
      <c r="QTE4" s="265"/>
      <c r="QTF4" s="265"/>
      <c r="QTG4" s="265"/>
      <c r="QTH4" s="265"/>
      <c r="QTI4" s="265"/>
      <c r="QTJ4" s="265"/>
      <c r="QTK4" s="265"/>
      <c r="QTL4" s="265"/>
      <c r="QTM4" s="265"/>
      <c r="QTN4" s="265"/>
      <c r="QTO4" s="265"/>
      <c r="QTP4" s="265"/>
      <c r="QTQ4" s="265"/>
      <c r="QTR4" s="265"/>
      <c r="QTS4" s="265"/>
      <c r="QTT4" s="265"/>
      <c r="QTU4" s="265"/>
      <c r="QTV4" s="265"/>
      <c r="QTW4" s="265"/>
      <c r="QTX4" s="265"/>
      <c r="QTY4" s="265"/>
      <c r="QTZ4" s="265"/>
      <c r="QUA4" s="265"/>
      <c r="QUB4" s="265"/>
      <c r="QUC4" s="265"/>
      <c r="QUD4" s="265"/>
      <c r="QUE4" s="265"/>
      <c r="QUF4" s="265"/>
      <c r="QUG4" s="265"/>
      <c r="QUH4" s="265"/>
      <c r="QUI4" s="265"/>
      <c r="QUJ4" s="265"/>
      <c r="QUK4" s="265"/>
      <c r="QUL4" s="265"/>
      <c r="QUM4" s="265"/>
      <c r="QUN4" s="265"/>
      <c r="QUO4" s="265"/>
      <c r="QUP4" s="265"/>
      <c r="QUQ4" s="265"/>
      <c r="QUR4" s="265"/>
      <c r="QUS4" s="265"/>
      <c r="QUT4" s="265"/>
      <c r="QUU4" s="265"/>
      <c r="QUV4" s="265"/>
      <c r="QUW4" s="265"/>
      <c r="QUX4" s="265"/>
      <c r="QUY4" s="265"/>
      <c r="QUZ4" s="265"/>
      <c r="QVA4" s="265"/>
      <c r="QVB4" s="265"/>
      <c r="QVC4" s="265"/>
      <c r="QVD4" s="265"/>
      <c r="QVE4" s="265"/>
      <c r="QVF4" s="265"/>
      <c r="QVG4" s="265"/>
      <c r="QVH4" s="265"/>
      <c r="QVI4" s="265"/>
      <c r="QVJ4" s="265"/>
      <c r="QVK4" s="265"/>
      <c r="QVL4" s="265"/>
      <c r="QVM4" s="265"/>
      <c r="QVN4" s="265"/>
      <c r="QVO4" s="265"/>
      <c r="QVP4" s="265"/>
      <c r="QVQ4" s="265"/>
      <c r="QVR4" s="265"/>
      <c r="QVS4" s="265"/>
      <c r="QVT4" s="265"/>
      <c r="QVU4" s="265"/>
      <c r="QVV4" s="265"/>
      <c r="QVW4" s="265"/>
      <c r="QVX4" s="265"/>
      <c r="QVY4" s="265"/>
      <c r="QVZ4" s="265"/>
      <c r="QWA4" s="265"/>
      <c r="QWB4" s="265"/>
      <c r="QWC4" s="265"/>
      <c r="QWD4" s="265"/>
      <c r="QWE4" s="265"/>
      <c r="QWF4" s="265"/>
      <c r="QWG4" s="265"/>
      <c r="QWH4" s="265"/>
      <c r="QWI4" s="265"/>
      <c r="QWJ4" s="265"/>
      <c r="QWK4" s="265"/>
      <c r="QWL4" s="265"/>
      <c r="QWM4" s="265"/>
      <c r="QWN4" s="265"/>
      <c r="QWO4" s="265"/>
      <c r="QWP4" s="265"/>
      <c r="QWQ4" s="265"/>
      <c r="QWR4" s="265"/>
      <c r="QWS4" s="265"/>
      <c r="QWT4" s="265"/>
      <c r="QWU4" s="265"/>
      <c r="QWV4" s="265"/>
      <c r="QWW4" s="265"/>
      <c r="QWX4" s="265"/>
      <c r="QWY4" s="265"/>
      <c r="QWZ4" s="265"/>
      <c r="QXA4" s="265"/>
      <c r="QXB4" s="265"/>
      <c r="QXC4" s="265"/>
      <c r="QXD4" s="265"/>
      <c r="QXE4" s="265"/>
      <c r="QXF4" s="265"/>
      <c r="QXG4" s="265"/>
      <c r="QXH4" s="265"/>
      <c r="QXI4" s="265"/>
      <c r="QXJ4" s="265"/>
      <c r="QXK4" s="265"/>
      <c r="QXL4" s="265"/>
      <c r="QXM4" s="265"/>
      <c r="QXN4" s="265"/>
      <c r="QXO4" s="265"/>
      <c r="QXP4" s="265"/>
      <c r="QXQ4" s="265"/>
      <c r="QXR4" s="265"/>
      <c r="QXS4" s="265"/>
      <c r="QXT4" s="265"/>
      <c r="QXU4" s="265"/>
      <c r="QXV4" s="265"/>
      <c r="QXW4" s="265"/>
      <c r="QXX4" s="265"/>
      <c r="QXY4" s="265"/>
      <c r="QXZ4" s="265"/>
      <c r="QYA4" s="265"/>
      <c r="QYB4" s="265"/>
      <c r="QYC4" s="265"/>
      <c r="QYD4" s="265"/>
      <c r="QYE4" s="265"/>
      <c r="QYF4" s="265"/>
      <c r="QYG4" s="265"/>
      <c r="QYH4" s="265"/>
      <c r="QYI4" s="265"/>
      <c r="QYJ4" s="265"/>
      <c r="QYK4" s="265"/>
      <c r="QYL4" s="265"/>
      <c r="QYM4" s="265"/>
      <c r="QYN4" s="265"/>
      <c r="QYO4" s="265"/>
      <c r="QYP4" s="265"/>
      <c r="QYQ4" s="265"/>
      <c r="QYR4" s="265"/>
      <c r="QYS4" s="265"/>
      <c r="QYT4" s="265"/>
      <c r="QYU4" s="265"/>
      <c r="QYV4" s="265"/>
      <c r="QYW4" s="265"/>
      <c r="QYX4" s="265"/>
      <c r="QYY4" s="265"/>
      <c r="QYZ4" s="265"/>
      <c r="QZA4" s="265"/>
      <c r="QZB4" s="265"/>
      <c r="QZC4" s="265"/>
      <c r="QZD4" s="265"/>
      <c r="QZE4" s="265"/>
      <c r="QZF4" s="265"/>
      <c r="QZG4" s="265"/>
      <c r="QZH4" s="265"/>
      <c r="QZI4" s="265"/>
      <c r="QZJ4" s="265"/>
      <c r="QZK4" s="265"/>
      <c r="QZL4" s="265"/>
      <c r="QZM4" s="265"/>
      <c r="QZN4" s="265"/>
      <c r="QZO4" s="265"/>
      <c r="QZP4" s="265"/>
      <c r="QZQ4" s="265"/>
      <c r="QZR4" s="265"/>
      <c r="QZS4" s="265"/>
      <c r="QZT4" s="265"/>
      <c r="QZU4" s="265"/>
      <c r="QZV4" s="265"/>
      <c r="QZW4" s="265"/>
      <c r="QZX4" s="265"/>
      <c r="QZY4" s="265"/>
      <c r="QZZ4" s="265"/>
      <c r="RAA4" s="265"/>
      <c r="RAB4" s="265"/>
      <c r="RAC4" s="265"/>
      <c r="RAD4" s="265"/>
      <c r="RAE4" s="265"/>
      <c r="RAF4" s="265"/>
      <c r="RAG4" s="265"/>
      <c r="RAH4" s="265"/>
      <c r="RAI4" s="265"/>
      <c r="RAJ4" s="265"/>
      <c r="RAK4" s="265"/>
      <c r="RAL4" s="265"/>
      <c r="RAM4" s="265"/>
      <c r="RAN4" s="265"/>
      <c r="RAO4" s="265"/>
      <c r="RAP4" s="265"/>
      <c r="RAQ4" s="265"/>
      <c r="RAR4" s="265"/>
      <c r="RAS4" s="265"/>
      <c r="RAT4" s="265"/>
      <c r="RAU4" s="265"/>
      <c r="RAV4" s="265"/>
      <c r="RAW4" s="265"/>
      <c r="RAX4" s="265"/>
      <c r="RAY4" s="265"/>
      <c r="RAZ4" s="265"/>
      <c r="RBA4" s="265"/>
      <c r="RBB4" s="265"/>
      <c r="RBC4" s="265"/>
      <c r="RBD4" s="265"/>
      <c r="RBE4" s="265"/>
      <c r="RBF4" s="265"/>
      <c r="RBG4" s="265"/>
      <c r="RBH4" s="265"/>
      <c r="RBI4" s="265"/>
      <c r="RBJ4" s="265"/>
      <c r="RBK4" s="265"/>
      <c r="RBL4" s="265"/>
      <c r="RBM4" s="265"/>
      <c r="RBN4" s="265"/>
      <c r="RBO4" s="265"/>
      <c r="RBP4" s="265"/>
      <c r="RBQ4" s="265"/>
      <c r="RBR4" s="265"/>
      <c r="RBS4" s="265"/>
      <c r="RBT4" s="265"/>
      <c r="RBU4" s="265"/>
      <c r="RBV4" s="265"/>
      <c r="RBW4" s="265"/>
      <c r="RBX4" s="265"/>
      <c r="RBY4" s="265"/>
      <c r="RBZ4" s="265"/>
      <c r="RCA4" s="265"/>
      <c r="RCB4" s="265"/>
      <c r="RCC4" s="265"/>
      <c r="RCD4" s="265"/>
      <c r="RCE4" s="265"/>
      <c r="RCF4" s="265"/>
      <c r="RCG4" s="265"/>
      <c r="RCH4" s="265"/>
      <c r="RCI4" s="265"/>
      <c r="RCJ4" s="265"/>
      <c r="RCK4" s="265"/>
      <c r="RCL4" s="265"/>
      <c r="RCM4" s="265"/>
      <c r="RCN4" s="265"/>
      <c r="RCO4" s="265"/>
      <c r="RCP4" s="265"/>
      <c r="RCQ4" s="265"/>
      <c r="RCR4" s="265"/>
      <c r="RCS4" s="265"/>
      <c r="RCT4" s="265"/>
      <c r="RCU4" s="265"/>
      <c r="RCV4" s="265"/>
      <c r="RCW4" s="265"/>
      <c r="RCX4" s="265"/>
      <c r="RCY4" s="265"/>
      <c r="RCZ4" s="265"/>
      <c r="RDA4" s="265"/>
      <c r="RDB4" s="265"/>
      <c r="RDC4" s="265"/>
      <c r="RDD4" s="265"/>
      <c r="RDE4" s="265"/>
      <c r="RDF4" s="265"/>
      <c r="RDG4" s="265"/>
      <c r="RDH4" s="265"/>
      <c r="RDI4" s="265"/>
      <c r="RDJ4" s="265"/>
      <c r="RDK4" s="265"/>
      <c r="RDL4" s="265"/>
      <c r="RDM4" s="265"/>
      <c r="RDN4" s="265"/>
      <c r="RDO4" s="265"/>
      <c r="RDP4" s="265"/>
      <c r="RDQ4" s="265"/>
      <c r="RDR4" s="265"/>
      <c r="RDS4" s="265"/>
      <c r="RDT4" s="265"/>
      <c r="RDU4" s="265"/>
      <c r="RDV4" s="265"/>
      <c r="RDW4" s="265"/>
      <c r="RDX4" s="265"/>
      <c r="RDY4" s="265"/>
      <c r="RDZ4" s="265"/>
      <c r="REA4" s="265"/>
      <c r="REB4" s="265"/>
      <c r="REC4" s="265"/>
      <c r="RED4" s="265"/>
      <c r="REE4" s="265"/>
      <c r="REF4" s="265"/>
      <c r="REG4" s="265"/>
      <c r="REH4" s="265"/>
      <c r="REI4" s="265"/>
      <c r="REJ4" s="265"/>
      <c r="REK4" s="265"/>
      <c r="REL4" s="265"/>
      <c r="REM4" s="265"/>
      <c r="REN4" s="265"/>
      <c r="REO4" s="265"/>
      <c r="REP4" s="265"/>
      <c r="REQ4" s="265"/>
      <c r="RER4" s="265"/>
      <c r="RES4" s="265"/>
      <c r="RET4" s="265"/>
      <c r="REU4" s="265"/>
      <c r="REV4" s="265"/>
      <c r="REW4" s="265"/>
      <c r="REX4" s="265"/>
      <c r="REY4" s="265"/>
      <c r="REZ4" s="265"/>
      <c r="RFA4" s="265"/>
      <c r="RFB4" s="265"/>
      <c r="RFC4" s="265"/>
      <c r="RFD4" s="265"/>
      <c r="RFE4" s="265"/>
      <c r="RFF4" s="265"/>
      <c r="RFG4" s="265"/>
      <c r="RFH4" s="265"/>
      <c r="RFI4" s="265"/>
      <c r="RFJ4" s="265"/>
      <c r="RFK4" s="265"/>
      <c r="RFL4" s="265"/>
      <c r="RFM4" s="265"/>
      <c r="RFN4" s="265"/>
      <c r="RFO4" s="265"/>
      <c r="RFP4" s="265"/>
      <c r="RFQ4" s="265"/>
      <c r="RFR4" s="265"/>
      <c r="RFS4" s="265"/>
      <c r="RFT4" s="265"/>
      <c r="RFU4" s="265"/>
      <c r="RFV4" s="265"/>
      <c r="RFW4" s="265"/>
      <c r="RFX4" s="265"/>
      <c r="RFY4" s="265"/>
      <c r="RFZ4" s="265"/>
      <c r="RGA4" s="265"/>
      <c r="RGB4" s="265"/>
      <c r="RGC4" s="265"/>
      <c r="RGD4" s="265"/>
      <c r="RGE4" s="265"/>
      <c r="RGF4" s="265"/>
      <c r="RGG4" s="265"/>
      <c r="RGH4" s="265"/>
      <c r="RGI4" s="265"/>
      <c r="RGJ4" s="265"/>
      <c r="RGK4" s="265"/>
      <c r="RGL4" s="265"/>
      <c r="RGM4" s="265"/>
      <c r="RGN4" s="265"/>
      <c r="RGO4" s="265"/>
      <c r="RGP4" s="265"/>
      <c r="RGQ4" s="265"/>
      <c r="RGR4" s="265"/>
      <c r="RGS4" s="265"/>
      <c r="RGT4" s="265"/>
      <c r="RGU4" s="265"/>
      <c r="RGV4" s="265"/>
      <c r="RGW4" s="265"/>
      <c r="RGX4" s="265"/>
      <c r="RGY4" s="265"/>
      <c r="RGZ4" s="265"/>
      <c r="RHA4" s="265"/>
      <c r="RHB4" s="265"/>
      <c r="RHC4" s="265"/>
      <c r="RHD4" s="265"/>
      <c r="RHE4" s="265"/>
      <c r="RHF4" s="265"/>
      <c r="RHG4" s="265"/>
      <c r="RHH4" s="265"/>
      <c r="RHI4" s="265"/>
      <c r="RHJ4" s="265"/>
      <c r="RHK4" s="265"/>
      <c r="RHL4" s="265"/>
      <c r="RHM4" s="265"/>
      <c r="RHN4" s="265"/>
      <c r="RHO4" s="265"/>
      <c r="RHP4" s="265"/>
      <c r="RHQ4" s="265"/>
      <c r="RHR4" s="265"/>
      <c r="RHS4" s="265"/>
      <c r="RHT4" s="265"/>
      <c r="RHU4" s="265"/>
      <c r="RHV4" s="265"/>
      <c r="RHW4" s="265"/>
      <c r="RHX4" s="265"/>
      <c r="RHY4" s="265"/>
      <c r="RHZ4" s="265"/>
      <c r="RIA4" s="265"/>
      <c r="RIB4" s="265"/>
      <c r="RIC4" s="265"/>
      <c r="RID4" s="265"/>
      <c r="RIE4" s="265"/>
      <c r="RIF4" s="265"/>
      <c r="RIG4" s="265"/>
      <c r="RIH4" s="265"/>
      <c r="RII4" s="265"/>
      <c r="RIJ4" s="265"/>
      <c r="RIK4" s="265"/>
      <c r="RIL4" s="265"/>
      <c r="RIM4" s="265"/>
      <c r="RIN4" s="265"/>
      <c r="RIO4" s="265"/>
      <c r="RIP4" s="265"/>
      <c r="RIQ4" s="265"/>
      <c r="RIR4" s="265"/>
      <c r="RIS4" s="265"/>
      <c r="RIT4" s="265"/>
      <c r="RIU4" s="265"/>
      <c r="RIV4" s="265"/>
      <c r="RIW4" s="265"/>
      <c r="RIX4" s="265"/>
      <c r="RIY4" s="265"/>
      <c r="RIZ4" s="265"/>
      <c r="RJA4" s="265"/>
      <c r="RJB4" s="265"/>
      <c r="RJC4" s="265"/>
      <c r="RJD4" s="265"/>
      <c r="RJE4" s="265"/>
      <c r="RJF4" s="265"/>
      <c r="RJG4" s="265"/>
      <c r="RJH4" s="265"/>
      <c r="RJI4" s="265"/>
      <c r="RJJ4" s="265"/>
      <c r="RJK4" s="265"/>
      <c r="RJL4" s="265"/>
      <c r="RJM4" s="265"/>
      <c r="RJN4" s="265"/>
      <c r="RJO4" s="265"/>
      <c r="RJP4" s="265"/>
      <c r="RJQ4" s="265"/>
      <c r="RJR4" s="265"/>
      <c r="RJS4" s="265"/>
      <c r="RJT4" s="265"/>
      <c r="RJU4" s="265"/>
      <c r="RJV4" s="265"/>
      <c r="RJW4" s="265"/>
      <c r="RJX4" s="265"/>
      <c r="RJY4" s="265"/>
      <c r="RJZ4" s="265"/>
      <c r="RKA4" s="265"/>
      <c r="RKB4" s="265"/>
      <c r="RKC4" s="265"/>
      <c r="RKD4" s="265"/>
      <c r="RKE4" s="265"/>
      <c r="RKF4" s="265"/>
      <c r="RKG4" s="265"/>
      <c r="RKH4" s="265"/>
      <c r="RKI4" s="265"/>
      <c r="RKJ4" s="265"/>
      <c r="RKK4" s="265"/>
      <c r="RKL4" s="265"/>
      <c r="RKM4" s="265"/>
      <c r="RKN4" s="265"/>
      <c r="RKO4" s="265"/>
      <c r="RKP4" s="265"/>
      <c r="RKQ4" s="265"/>
      <c r="RKR4" s="265"/>
      <c r="RKS4" s="265"/>
      <c r="RKT4" s="265"/>
      <c r="RKU4" s="265"/>
      <c r="RKV4" s="265"/>
      <c r="RKW4" s="265"/>
      <c r="RKX4" s="265"/>
      <c r="RKY4" s="265"/>
      <c r="RKZ4" s="265"/>
      <c r="RLA4" s="265"/>
      <c r="RLB4" s="265"/>
      <c r="RLC4" s="265"/>
      <c r="RLD4" s="265"/>
      <c r="RLE4" s="265"/>
      <c r="RLF4" s="265"/>
      <c r="RLG4" s="265"/>
      <c r="RLH4" s="265"/>
      <c r="RLI4" s="265"/>
      <c r="RLJ4" s="265"/>
      <c r="RLK4" s="265"/>
      <c r="RLL4" s="265"/>
      <c r="RLM4" s="265"/>
      <c r="RLN4" s="265"/>
      <c r="RLO4" s="265"/>
      <c r="RLP4" s="265"/>
      <c r="RLQ4" s="265"/>
      <c r="RLR4" s="265"/>
      <c r="RLS4" s="265"/>
      <c r="RLT4" s="265"/>
      <c r="RLU4" s="265"/>
      <c r="RLV4" s="265"/>
      <c r="RLW4" s="265"/>
      <c r="RLX4" s="265"/>
      <c r="RLY4" s="265"/>
      <c r="RLZ4" s="265"/>
      <c r="RMA4" s="265"/>
      <c r="RMB4" s="265"/>
      <c r="RMC4" s="265"/>
      <c r="RMD4" s="265"/>
      <c r="RME4" s="265"/>
      <c r="RMF4" s="265"/>
      <c r="RMG4" s="265"/>
      <c r="RMH4" s="265"/>
      <c r="RMI4" s="265"/>
      <c r="RMJ4" s="265"/>
      <c r="RMK4" s="265"/>
      <c r="RML4" s="265"/>
      <c r="RMM4" s="265"/>
      <c r="RMN4" s="265"/>
      <c r="RMO4" s="265"/>
      <c r="RMP4" s="265"/>
      <c r="RMQ4" s="265"/>
      <c r="RMR4" s="265"/>
      <c r="RMS4" s="265"/>
      <c r="RMT4" s="265"/>
      <c r="RMU4" s="265"/>
      <c r="RMV4" s="265"/>
      <c r="RMW4" s="265"/>
      <c r="RMX4" s="265"/>
      <c r="RMY4" s="265"/>
      <c r="RMZ4" s="265"/>
      <c r="RNA4" s="265"/>
      <c r="RNB4" s="265"/>
      <c r="RNC4" s="265"/>
      <c r="RND4" s="265"/>
      <c r="RNE4" s="265"/>
      <c r="RNF4" s="265"/>
      <c r="RNG4" s="265"/>
      <c r="RNH4" s="265"/>
      <c r="RNI4" s="265"/>
      <c r="RNJ4" s="265"/>
      <c r="RNK4" s="265"/>
      <c r="RNL4" s="265"/>
      <c r="RNM4" s="265"/>
      <c r="RNN4" s="265"/>
      <c r="RNO4" s="265"/>
      <c r="RNP4" s="265"/>
      <c r="RNQ4" s="265"/>
      <c r="RNR4" s="265"/>
      <c r="RNS4" s="265"/>
      <c r="RNT4" s="265"/>
      <c r="RNU4" s="265"/>
      <c r="RNV4" s="265"/>
      <c r="RNW4" s="265"/>
      <c r="RNX4" s="265"/>
      <c r="RNY4" s="265"/>
      <c r="RNZ4" s="265"/>
      <c r="ROA4" s="265"/>
      <c r="ROB4" s="265"/>
      <c r="ROC4" s="265"/>
      <c r="ROD4" s="265"/>
      <c r="ROE4" s="265"/>
      <c r="ROF4" s="265"/>
      <c r="ROG4" s="265"/>
      <c r="ROH4" s="265"/>
      <c r="ROI4" s="265"/>
      <c r="ROJ4" s="265"/>
      <c r="ROK4" s="265"/>
      <c r="ROL4" s="265"/>
      <c r="ROM4" s="265"/>
      <c r="RON4" s="265"/>
      <c r="ROO4" s="265"/>
      <c r="ROP4" s="265"/>
      <c r="ROQ4" s="265"/>
      <c r="ROR4" s="265"/>
      <c r="ROS4" s="265"/>
      <c r="ROT4" s="265"/>
      <c r="ROU4" s="265"/>
      <c r="ROV4" s="265"/>
      <c r="ROW4" s="265"/>
      <c r="ROX4" s="265"/>
      <c r="ROY4" s="265"/>
      <c r="ROZ4" s="265"/>
      <c r="RPA4" s="265"/>
      <c r="RPB4" s="265"/>
      <c r="RPC4" s="265"/>
      <c r="RPD4" s="265"/>
      <c r="RPE4" s="265"/>
      <c r="RPF4" s="265"/>
      <c r="RPG4" s="265"/>
      <c r="RPH4" s="265"/>
      <c r="RPI4" s="265"/>
      <c r="RPJ4" s="265"/>
      <c r="RPK4" s="265"/>
      <c r="RPL4" s="265"/>
      <c r="RPM4" s="265"/>
      <c r="RPN4" s="265"/>
      <c r="RPO4" s="265"/>
      <c r="RPP4" s="265"/>
      <c r="RPQ4" s="265"/>
      <c r="RPR4" s="265"/>
      <c r="RPS4" s="265"/>
      <c r="RPT4" s="265"/>
      <c r="RPU4" s="265"/>
      <c r="RPV4" s="265"/>
      <c r="RPW4" s="265"/>
      <c r="RPX4" s="265"/>
      <c r="RPY4" s="265"/>
      <c r="RPZ4" s="265"/>
      <c r="RQA4" s="265"/>
      <c r="RQB4" s="265"/>
      <c r="RQC4" s="265"/>
      <c r="RQD4" s="265"/>
      <c r="RQE4" s="265"/>
      <c r="RQF4" s="265"/>
      <c r="RQG4" s="265"/>
      <c r="RQH4" s="265"/>
      <c r="RQI4" s="265"/>
      <c r="RQJ4" s="265"/>
      <c r="RQK4" s="265"/>
      <c r="RQL4" s="265"/>
      <c r="RQM4" s="265"/>
      <c r="RQN4" s="265"/>
      <c r="RQO4" s="265"/>
      <c r="RQP4" s="265"/>
      <c r="RQQ4" s="265"/>
      <c r="RQR4" s="265"/>
      <c r="RQS4" s="265"/>
      <c r="RQT4" s="265"/>
      <c r="RQU4" s="265"/>
      <c r="RQV4" s="265"/>
      <c r="RQW4" s="265"/>
      <c r="RQX4" s="265"/>
      <c r="RQY4" s="265"/>
      <c r="RQZ4" s="265"/>
      <c r="RRA4" s="265"/>
      <c r="RRB4" s="265"/>
      <c r="RRC4" s="265"/>
      <c r="RRD4" s="265"/>
      <c r="RRE4" s="265"/>
      <c r="RRF4" s="265"/>
      <c r="RRG4" s="265"/>
      <c r="RRH4" s="265"/>
      <c r="RRI4" s="265"/>
      <c r="RRJ4" s="265"/>
      <c r="RRK4" s="265"/>
      <c r="RRL4" s="265"/>
      <c r="RRM4" s="265"/>
      <c r="RRN4" s="265"/>
      <c r="RRO4" s="265"/>
      <c r="RRP4" s="265"/>
      <c r="RRQ4" s="265"/>
      <c r="RRR4" s="265"/>
      <c r="RRS4" s="265"/>
      <c r="RRT4" s="265"/>
      <c r="RRU4" s="265"/>
      <c r="RRV4" s="265"/>
      <c r="RRW4" s="265"/>
      <c r="RRX4" s="265"/>
      <c r="RRY4" s="265"/>
      <c r="RRZ4" s="265"/>
      <c r="RSA4" s="265"/>
      <c r="RSB4" s="265"/>
      <c r="RSC4" s="265"/>
      <c r="RSD4" s="265"/>
      <c r="RSE4" s="265"/>
      <c r="RSF4" s="265"/>
      <c r="RSG4" s="265"/>
      <c r="RSH4" s="265"/>
      <c r="RSI4" s="265"/>
      <c r="RSJ4" s="265"/>
      <c r="RSK4" s="265"/>
      <c r="RSL4" s="265"/>
      <c r="RSM4" s="265"/>
      <c r="RSN4" s="265"/>
      <c r="RSO4" s="265"/>
      <c r="RSP4" s="265"/>
      <c r="RSQ4" s="265"/>
      <c r="RSR4" s="265"/>
      <c r="RSS4" s="265"/>
      <c r="RST4" s="265"/>
      <c r="RSU4" s="265"/>
      <c r="RSV4" s="265"/>
      <c r="RSW4" s="265"/>
      <c r="RSX4" s="265"/>
      <c r="RSY4" s="265"/>
      <c r="RSZ4" s="265"/>
      <c r="RTA4" s="265"/>
      <c r="RTB4" s="265"/>
      <c r="RTC4" s="265"/>
      <c r="RTD4" s="265"/>
      <c r="RTE4" s="265"/>
      <c r="RTF4" s="265"/>
      <c r="RTG4" s="265"/>
      <c r="RTH4" s="265"/>
      <c r="RTI4" s="265"/>
      <c r="RTJ4" s="265"/>
      <c r="RTK4" s="265"/>
      <c r="RTL4" s="265"/>
      <c r="RTM4" s="265"/>
      <c r="RTN4" s="265"/>
      <c r="RTO4" s="265"/>
      <c r="RTP4" s="265"/>
      <c r="RTQ4" s="265"/>
      <c r="RTR4" s="265"/>
      <c r="RTS4" s="265"/>
      <c r="RTT4" s="265"/>
      <c r="RTU4" s="265"/>
      <c r="RTV4" s="265"/>
      <c r="RTW4" s="265"/>
      <c r="RTX4" s="265"/>
      <c r="RTY4" s="265"/>
      <c r="RTZ4" s="265"/>
      <c r="RUA4" s="265"/>
      <c r="RUB4" s="265"/>
      <c r="RUC4" s="265"/>
      <c r="RUD4" s="265"/>
      <c r="RUE4" s="265"/>
      <c r="RUF4" s="265"/>
      <c r="RUG4" s="265"/>
      <c r="RUH4" s="265"/>
      <c r="RUI4" s="265"/>
      <c r="RUJ4" s="265"/>
      <c r="RUK4" s="265"/>
      <c r="RUL4" s="265"/>
      <c r="RUM4" s="265"/>
      <c r="RUN4" s="265"/>
      <c r="RUO4" s="265"/>
      <c r="RUP4" s="265"/>
      <c r="RUQ4" s="265"/>
      <c r="RUR4" s="265"/>
      <c r="RUS4" s="265"/>
      <c r="RUT4" s="265"/>
      <c r="RUU4" s="265"/>
      <c r="RUV4" s="265"/>
      <c r="RUW4" s="265"/>
      <c r="RUX4" s="265"/>
      <c r="RUY4" s="265"/>
      <c r="RUZ4" s="265"/>
      <c r="RVA4" s="265"/>
      <c r="RVB4" s="265"/>
      <c r="RVC4" s="265"/>
      <c r="RVD4" s="265"/>
      <c r="RVE4" s="265"/>
      <c r="RVF4" s="265"/>
      <c r="RVG4" s="265"/>
      <c r="RVH4" s="265"/>
      <c r="RVI4" s="265"/>
      <c r="RVJ4" s="265"/>
      <c r="RVK4" s="265"/>
      <c r="RVL4" s="265"/>
      <c r="RVM4" s="265"/>
      <c r="RVN4" s="265"/>
      <c r="RVO4" s="265"/>
      <c r="RVP4" s="265"/>
      <c r="RVQ4" s="265"/>
      <c r="RVR4" s="265"/>
      <c r="RVS4" s="265"/>
      <c r="RVT4" s="265"/>
      <c r="RVU4" s="265"/>
      <c r="RVV4" s="265"/>
      <c r="RVW4" s="265"/>
      <c r="RVX4" s="265"/>
      <c r="RVY4" s="265"/>
      <c r="RVZ4" s="265"/>
      <c r="RWA4" s="265"/>
      <c r="RWB4" s="265"/>
      <c r="RWC4" s="265"/>
      <c r="RWD4" s="265"/>
      <c r="RWE4" s="265"/>
      <c r="RWF4" s="265"/>
      <c r="RWG4" s="265"/>
      <c r="RWH4" s="265"/>
      <c r="RWI4" s="265"/>
      <c r="RWJ4" s="265"/>
      <c r="RWK4" s="265"/>
      <c r="RWL4" s="265"/>
      <c r="RWM4" s="265"/>
      <c r="RWN4" s="265"/>
      <c r="RWO4" s="265"/>
      <c r="RWP4" s="265"/>
      <c r="RWQ4" s="265"/>
      <c r="RWR4" s="265"/>
      <c r="RWS4" s="265"/>
      <c r="RWT4" s="265"/>
      <c r="RWU4" s="265"/>
      <c r="RWV4" s="265"/>
      <c r="RWW4" s="265"/>
      <c r="RWX4" s="265"/>
      <c r="RWY4" s="265"/>
      <c r="RWZ4" s="265"/>
      <c r="RXA4" s="265"/>
      <c r="RXB4" s="265"/>
      <c r="RXC4" s="265"/>
      <c r="RXD4" s="265"/>
      <c r="RXE4" s="265"/>
      <c r="RXF4" s="265"/>
      <c r="RXG4" s="265"/>
      <c r="RXH4" s="265"/>
      <c r="RXI4" s="265"/>
      <c r="RXJ4" s="265"/>
      <c r="RXK4" s="265"/>
      <c r="RXL4" s="265"/>
      <c r="RXM4" s="265"/>
      <c r="RXN4" s="265"/>
      <c r="RXO4" s="265"/>
      <c r="RXP4" s="265"/>
      <c r="RXQ4" s="265"/>
      <c r="RXR4" s="265"/>
      <c r="RXS4" s="265"/>
      <c r="RXT4" s="265"/>
      <c r="RXU4" s="265"/>
      <c r="RXV4" s="265"/>
      <c r="RXW4" s="265"/>
      <c r="RXX4" s="265"/>
      <c r="RXY4" s="265"/>
      <c r="RXZ4" s="265"/>
      <c r="RYA4" s="265"/>
      <c r="RYB4" s="265"/>
      <c r="RYC4" s="265"/>
      <c r="RYD4" s="265"/>
      <c r="RYE4" s="265"/>
      <c r="RYF4" s="265"/>
      <c r="RYG4" s="265"/>
      <c r="RYH4" s="265"/>
      <c r="RYI4" s="265"/>
      <c r="RYJ4" s="265"/>
      <c r="RYK4" s="265"/>
      <c r="RYL4" s="265"/>
      <c r="RYM4" s="265"/>
      <c r="RYN4" s="265"/>
      <c r="RYO4" s="265"/>
      <c r="RYP4" s="265"/>
      <c r="RYQ4" s="265"/>
      <c r="RYR4" s="265"/>
      <c r="RYS4" s="265"/>
      <c r="RYT4" s="265"/>
      <c r="RYU4" s="265"/>
      <c r="RYV4" s="265"/>
      <c r="RYW4" s="265"/>
      <c r="RYX4" s="265"/>
      <c r="RYY4" s="265"/>
      <c r="RYZ4" s="265"/>
      <c r="RZA4" s="265"/>
      <c r="RZB4" s="265"/>
      <c r="RZC4" s="265"/>
      <c r="RZD4" s="265"/>
      <c r="RZE4" s="265"/>
      <c r="RZF4" s="265"/>
      <c r="RZG4" s="265"/>
      <c r="RZH4" s="265"/>
      <c r="RZI4" s="265"/>
      <c r="RZJ4" s="265"/>
      <c r="RZK4" s="265"/>
      <c r="RZL4" s="265"/>
      <c r="RZM4" s="265"/>
      <c r="RZN4" s="265"/>
      <c r="RZO4" s="265"/>
      <c r="RZP4" s="265"/>
      <c r="RZQ4" s="265"/>
      <c r="RZR4" s="265"/>
      <c r="RZS4" s="265"/>
      <c r="RZT4" s="265"/>
      <c r="RZU4" s="265"/>
      <c r="RZV4" s="265"/>
      <c r="RZW4" s="265"/>
      <c r="RZX4" s="265"/>
      <c r="RZY4" s="265"/>
      <c r="RZZ4" s="265"/>
      <c r="SAA4" s="265"/>
      <c r="SAB4" s="265"/>
      <c r="SAC4" s="265"/>
      <c r="SAD4" s="265"/>
      <c r="SAE4" s="265"/>
      <c r="SAF4" s="265"/>
      <c r="SAG4" s="265"/>
      <c r="SAH4" s="265"/>
      <c r="SAI4" s="265"/>
      <c r="SAJ4" s="265"/>
      <c r="SAK4" s="265"/>
      <c r="SAL4" s="265"/>
      <c r="SAM4" s="265"/>
      <c r="SAN4" s="265"/>
      <c r="SAO4" s="265"/>
      <c r="SAP4" s="265"/>
      <c r="SAQ4" s="265"/>
      <c r="SAR4" s="265"/>
      <c r="SAS4" s="265"/>
      <c r="SAT4" s="265"/>
      <c r="SAU4" s="265"/>
      <c r="SAV4" s="265"/>
      <c r="SAW4" s="265"/>
      <c r="SAX4" s="265"/>
      <c r="SAY4" s="265"/>
      <c r="SAZ4" s="265"/>
      <c r="SBA4" s="265"/>
      <c r="SBB4" s="265"/>
      <c r="SBC4" s="265"/>
      <c r="SBD4" s="265"/>
      <c r="SBE4" s="265"/>
      <c r="SBF4" s="265"/>
      <c r="SBG4" s="265"/>
      <c r="SBH4" s="265"/>
      <c r="SBI4" s="265"/>
      <c r="SBJ4" s="265"/>
      <c r="SBK4" s="265"/>
      <c r="SBL4" s="265"/>
      <c r="SBM4" s="265"/>
      <c r="SBN4" s="265"/>
      <c r="SBO4" s="265"/>
      <c r="SBP4" s="265"/>
      <c r="SBQ4" s="265"/>
      <c r="SBR4" s="265"/>
      <c r="SBS4" s="265"/>
      <c r="SBT4" s="265"/>
      <c r="SBU4" s="265"/>
      <c r="SBV4" s="265"/>
      <c r="SBW4" s="265"/>
      <c r="SBX4" s="265"/>
      <c r="SBY4" s="265"/>
      <c r="SBZ4" s="265"/>
      <c r="SCA4" s="265"/>
      <c r="SCB4" s="265"/>
      <c r="SCC4" s="265"/>
      <c r="SCD4" s="265"/>
      <c r="SCE4" s="265"/>
      <c r="SCF4" s="265"/>
      <c r="SCG4" s="265"/>
      <c r="SCH4" s="265"/>
      <c r="SCI4" s="265"/>
      <c r="SCJ4" s="265"/>
      <c r="SCK4" s="265"/>
      <c r="SCL4" s="265"/>
      <c r="SCM4" s="265"/>
      <c r="SCN4" s="265"/>
      <c r="SCO4" s="265"/>
      <c r="SCP4" s="265"/>
      <c r="SCQ4" s="265"/>
      <c r="SCR4" s="265"/>
      <c r="SCS4" s="265"/>
      <c r="SCT4" s="265"/>
      <c r="SCU4" s="265"/>
      <c r="SCV4" s="265"/>
      <c r="SCW4" s="265"/>
      <c r="SCX4" s="265"/>
      <c r="SCY4" s="265"/>
      <c r="SCZ4" s="265"/>
      <c r="SDA4" s="265"/>
      <c r="SDB4" s="265"/>
      <c r="SDC4" s="265"/>
      <c r="SDD4" s="265"/>
      <c r="SDE4" s="265"/>
      <c r="SDF4" s="265"/>
      <c r="SDG4" s="265"/>
      <c r="SDH4" s="265"/>
      <c r="SDI4" s="265"/>
      <c r="SDJ4" s="265"/>
      <c r="SDK4" s="265"/>
      <c r="SDL4" s="265"/>
      <c r="SDM4" s="265"/>
      <c r="SDN4" s="265"/>
      <c r="SDO4" s="265"/>
      <c r="SDP4" s="265"/>
      <c r="SDQ4" s="265"/>
      <c r="SDR4" s="265"/>
      <c r="SDS4" s="265"/>
      <c r="SDT4" s="265"/>
      <c r="SDU4" s="265"/>
      <c r="SDV4" s="265"/>
      <c r="SDW4" s="265"/>
      <c r="SDX4" s="265"/>
      <c r="SDY4" s="265"/>
      <c r="SDZ4" s="265"/>
      <c r="SEA4" s="265"/>
      <c r="SEB4" s="265"/>
      <c r="SEC4" s="265"/>
      <c r="SED4" s="265"/>
      <c r="SEE4" s="265"/>
      <c r="SEF4" s="265"/>
      <c r="SEG4" s="265"/>
      <c r="SEH4" s="265"/>
      <c r="SEI4" s="265"/>
      <c r="SEJ4" s="265"/>
      <c r="SEK4" s="265"/>
      <c r="SEL4" s="265"/>
      <c r="SEM4" s="265"/>
      <c r="SEN4" s="265"/>
      <c r="SEO4" s="265"/>
      <c r="SEP4" s="265"/>
      <c r="SEQ4" s="265"/>
      <c r="SER4" s="265"/>
      <c r="SES4" s="265"/>
      <c r="SET4" s="265"/>
      <c r="SEU4" s="265"/>
      <c r="SEV4" s="265"/>
      <c r="SEW4" s="265"/>
      <c r="SEX4" s="265"/>
      <c r="SEY4" s="265"/>
      <c r="SEZ4" s="265"/>
      <c r="SFA4" s="265"/>
      <c r="SFB4" s="265"/>
      <c r="SFC4" s="265"/>
      <c r="SFD4" s="265"/>
      <c r="SFE4" s="265"/>
      <c r="SFF4" s="265"/>
      <c r="SFG4" s="265"/>
      <c r="SFH4" s="265"/>
      <c r="SFI4" s="265"/>
      <c r="SFJ4" s="265"/>
      <c r="SFK4" s="265"/>
      <c r="SFL4" s="265"/>
      <c r="SFM4" s="265"/>
      <c r="SFN4" s="265"/>
      <c r="SFO4" s="265"/>
      <c r="SFP4" s="265"/>
      <c r="SFQ4" s="265"/>
      <c r="SFR4" s="265"/>
      <c r="SFS4" s="265"/>
      <c r="SFT4" s="265"/>
      <c r="SFU4" s="265"/>
      <c r="SFV4" s="265"/>
      <c r="SFW4" s="265"/>
      <c r="SFX4" s="265"/>
      <c r="SFY4" s="265"/>
      <c r="SFZ4" s="265"/>
      <c r="SGA4" s="265"/>
      <c r="SGB4" s="265"/>
      <c r="SGC4" s="265"/>
      <c r="SGD4" s="265"/>
      <c r="SGE4" s="265"/>
      <c r="SGF4" s="265"/>
      <c r="SGG4" s="265"/>
      <c r="SGH4" s="265"/>
      <c r="SGI4" s="265"/>
      <c r="SGJ4" s="265"/>
      <c r="SGK4" s="265"/>
      <c r="SGL4" s="265"/>
      <c r="SGM4" s="265"/>
      <c r="SGN4" s="265"/>
      <c r="SGO4" s="265"/>
      <c r="SGP4" s="265"/>
      <c r="SGQ4" s="265"/>
      <c r="SGR4" s="265"/>
      <c r="SGS4" s="265"/>
      <c r="SGT4" s="265"/>
      <c r="SGU4" s="265"/>
      <c r="SGV4" s="265"/>
      <c r="SGW4" s="265"/>
      <c r="SGX4" s="265"/>
      <c r="SGY4" s="265"/>
      <c r="SGZ4" s="265"/>
      <c r="SHA4" s="265"/>
      <c r="SHB4" s="265"/>
      <c r="SHC4" s="265"/>
      <c r="SHD4" s="265"/>
      <c r="SHE4" s="265"/>
      <c r="SHF4" s="265"/>
      <c r="SHG4" s="265"/>
      <c r="SHH4" s="265"/>
      <c r="SHI4" s="265"/>
      <c r="SHJ4" s="265"/>
      <c r="SHK4" s="265"/>
      <c r="SHL4" s="265"/>
      <c r="SHM4" s="265"/>
      <c r="SHN4" s="265"/>
      <c r="SHO4" s="265"/>
      <c r="SHP4" s="265"/>
      <c r="SHQ4" s="265"/>
      <c r="SHR4" s="265"/>
      <c r="SHS4" s="265"/>
      <c r="SHT4" s="265"/>
      <c r="SHU4" s="265"/>
      <c r="SHV4" s="265"/>
      <c r="SHW4" s="265"/>
      <c r="SHX4" s="265"/>
      <c r="SHY4" s="265"/>
      <c r="SHZ4" s="265"/>
      <c r="SIA4" s="265"/>
      <c r="SIB4" s="265"/>
      <c r="SIC4" s="265"/>
      <c r="SID4" s="265"/>
      <c r="SIE4" s="265"/>
      <c r="SIF4" s="265"/>
      <c r="SIG4" s="265"/>
      <c r="SIH4" s="265"/>
      <c r="SII4" s="265"/>
      <c r="SIJ4" s="265"/>
      <c r="SIK4" s="265"/>
      <c r="SIL4" s="265"/>
      <c r="SIM4" s="265"/>
      <c r="SIN4" s="265"/>
      <c r="SIO4" s="265"/>
      <c r="SIP4" s="265"/>
      <c r="SIQ4" s="265"/>
      <c r="SIR4" s="265"/>
      <c r="SIS4" s="265"/>
      <c r="SIT4" s="265"/>
      <c r="SIU4" s="265"/>
      <c r="SIV4" s="265"/>
      <c r="SIW4" s="265"/>
      <c r="SIX4" s="265"/>
      <c r="SIY4" s="265"/>
      <c r="SIZ4" s="265"/>
      <c r="SJA4" s="265"/>
      <c r="SJB4" s="265"/>
      <c r="SJC4" s="265"/>
      <c r="SJD4" s="265"/>
      <c r="SJE4" s="265"/>
      <c r="SJF4" s="265"/>
      <c r="SJG4" s="265"/>
      <c r="SJH4" s="265"/>
      <c r="SJI4" s="265"/>
      <c r="SJJ4" s="265"/>
      <c r="SJK4" s="265"/>
      <c r="SJL4" s="265"/>
      <c r="SJM4" s="265"/>
      <c r="SJN4" s="265"/>
      <c r="SJO4" s="265"/>
      <c r="SJP4" s="265"/>
      <c r="SJQ4" s="265"/>
      <c r="SJR4" s="265"/>
      <c r="SJS4" s="265"/>
      <c r="SJT4" s="265"/>
      <c r="SJU4" s="265"/>
      <c r="SJV4" s="265"/>
      <c r="SJW4" s="265"/>
      <c r="SJX4" s="265"/>
      <c r="SJY4" s="265"/>
      <c r="SJZ4" s="265"/>
      <c r="SKA4" s="265"/>
      <c r="SKB4" s="265"/>
      <c r="SKC4" s="265"/>
      <c r="SKD4" s="265"/>
      <c r="SKE4" s="265"/>
      <c r="SKF4" s="265"/>
      <c r="SKG4" s="265"/>
      <c r="SKH4" s="265"/>
      <c r="SKI4" s="265"/>
      <c r="SKJ4" s="265"/>
      <c r="SKK4" s="265"/>
      <c r="SKL4" s="265"/>
      <c r="SKM4" s="265"/>
      <c r="SKN4" s="265"/>
      <c r="SKO4" s="265"/>
      <c r="SKP4" s="265"/>
      <c r="SKQ4" s="265"/>
      <c r="SKR4" s="265"/>
      <c r="SKS4" s="265"/>
      <c r="SKT4" s="265"/>
      <c r="SKU4" s="265"/>
      <c r="SKV4" s="265"/>
      <c r="SKW4" s="265"/>
      <c r="SKX4" s="265"/>
      <c r="SKY4" s="265"/>
      <c r="SKZ4" s="265"/>
      <c r="SLA4" s="265"/>
      <c r="SLB4" s="265"/>
      <c r="SLC4" s="265"/>
      <c r="SLD4" s="265"/>
      <c r="SLE4" s="265"/>
      <c r="SLF4" s="265"/>
      <c r="SLG4" s="265"/>
      <c r="SLH4" s="265"/>
      <c r="SLI4" s="265"/>
      <c r="SLJ4" s="265"/>
      <c r="SLK4" s="265"/>
      <c r="SLL4" s="265"/>
      <c r="SLM4" s="265"/>
      <c r="SLN4" s="265"/>
      <c r="SLO4" s="265"/>
      <c r="SLP4" s="265"/>
      <c r="SLQ4" s="265"/>
      <c r="SLR4" s="265"/>
      <c r="SLS4" s="265"/>
      <c r="SLT4" s="265"/>
      <c r="SLU4" s="265"/>
      <c r="SLV4" s="265"/>
      <c r="SLW4" s="265"/>
      <c r="SLX4" s="265"/>
      <c r="SLY4" s="265"/>
      <c r="SLZ4" s="265"/>
      <c r="SMA4" s="265"/>
      <c r="SMB4" s="265"/>
      <c r="SMC4" s="265"/>
      <c r="SMD4" s="265"/>
      <c r="SME4" s="265"/>
      <c r="SMF4" s="265"/>
      <c r="SMG4" s="265"/>
      <c r="SMH4" s="265"/>
      <c r="SMI4" s="265"/>
      <c r="SMJ4" s="265"/>
      <c r="SMK4" s="265"/>
      <c r="SML4" s="265"/>
      <c r="SMM4" s="265"/>
      <c r="SMN4" s="265"/>
      <c r="SMO4" s="265"/>
      <c r="SMP4" s="265"/>
      <c r="SMQ4" s="265"/>
      <c r="SMR4" s="265"/>
      <c r="SMS4" s="265"/>
      <c r="SMT4" s="265"/>
      <c r="SMU4" s="265"/>
      <c r="SMV4" s="265"/>
      <c r="SMW4" s="265"/>
      <c r="SMX4" s="265"/>
      <c r="SMY4" s="265"/>
      <c r="SMZ4" s="265"/>
      <c r="SNA4" s="265"/>
      <c r="SNB4" s="265"/>
      <c r="SNC4" s="265"/>
      <c r="SND4" s="265"/>
      <c r="SNE4" s="265"/>
      <c r="SNF4" s="265"/>
      <c r="SNG4" s="265"/>
      <c r="SNH4" s="265"/>
      <c r="SNI4" s="265"/>
      <c r="SNJ4" s="265"/>
      <c r="SNK4" s="265"/>
      <c r="SNL4" s="265"/>
      <c r="SNM4" s="265"/>
      <c r="SNN4" s="265"/>
      <c r="SNO4" s="265"/>
      <c r="SNP4" s="265"/>
      <c r="SNQ4" s="265"/>
      <c r="SNR4" s="265"/>
      <c r="SNS4" s="265"/>
      <c r="SNT4" s="265"/>
      <c r="SNU4" s="265"/>
      <c r="SNV4" s="265"/>
      <c r="SNW4" s="265"/>
      <c r="SNX4" s="265"/>
      <c r="SNY4" s="265"/>
      <c r="SNZ4" s="265"/>
      <c r="SOA4" s="265"/>
      <c r="SOB4" s="265"/>
      <c r="SOC4" s="265"/>
      <c r="SOD4" s="265"/>
      <c r="SOE4" s="265"/>
      <c r="SOF4" s="265"/>
      <c r="SOG4" s="265"/>
      <c r="SOH4" s="265"/>
      <c r="SOI4" s="265"/>
      <c r="SOJ4" s="265"/>
      <c r="SOK4" s="265"/>
      <c r="SOL4" s="265"/>
      <c r="SOM4" s="265"/>
      <c r="SON4" s="265"/>
      <c r="SOO4" s="265"/>
      <c r="SOP4" s="265"/>
      <c r="SOQ4" s="265"/>
      <c r="SOR4" s="265"/>
      <c r="SOS4" s="265"/>
      <c r="SOT4" s="265"/>
      <c r="SOU4" s="265"/>
      <c r="SOV4" s="265"/>
      <c r="SOW4" s="265"/>
      <c r="SOX4" s="265"/>
      <c r="SOY4" s="265"/>
      <c r="SOZ4" s="265"/>
      <c r="SPA4" s="265"/>
      <c r="SPB4" s="265"/>
      <c r="SPC4" s="265"/>
      <c r="SPD4" s="265"/>
      <c r="SPE4" s="265"/>
      <c r="SPF4" s="265"/>
      <c r="SPG4" s="265"/>
      <c r="SPH4" s="265"/>
      <c r="SPI4" s="265"/>
      <c r="SPJ4" s="265"/>
      <c r="SPK4" s="265"/>
      <c r="SPL4" s="265"/>
      <c r="SPM4" s="265"/>
      <c r="SPN4" s="265"/>
      <c r="SPO4" s="265"/>
      <c r="SPP4" s="265"/>
      <c r="SPQ4" s="265"/>
      <c r="SPR4" s="265"/>
      <c r="SPS4" s="265"/>
      <c r="SPT4" s="265"/>
      <c r="SPU4" s="265"/>
      <c r="SPV4" s="265"/>
      <c r="SPW4" s="265"/>
      <c r="SPX4" s="265"/>
      <c r="SPY4" s="265"/>
      <c r="SPZ4" s="265"/>
      <c r="SQA4" s="265"/>
      <c r="SQB4" s="265"/>
      <c r="SQC4" s="265"/>
      <c r="SQD4" s="265"/>
      <c r="SQE4" s="265"/>
      <c r="SQF4" s="265"/>
      <c r="SQG4" s="265"/>
      <c r="SQH4" s="265"/>
      <c r="SQI4" s="265"/>
      <c r="SQJ4" s="265"/>
      <c r="SQK4" s="265"/>
      <c r="SQL4" s="265"/>
      <c r="SQM4" s="265"/>
      <c r="SQN4" s="265"/>
      <c r="SQO4" s="265"/>
      <c r="SQP4" s="265"/>
      <c r="SQQ4" s="265"/>
      <c r="SQR4" s="265"/>
      <c r="SQS4" s="265"/>
      <c r="SQT4" s="265"/>
      <c r="SQU4" s="265"/>
      <c r="SQV4" s="265"/>
      <c r="SQW4" s="265"/>
      <c r="SQX4" s="265"/>
      <c r="SQY4" s="265"/>
      <c r="SQZ4" s="265"/>
      <c r="SRA4" s="265"/>
      <c r="SRB4" s="265"/>
      <c r="SRC4" s="265"/>
      <c r="SRD4" s="265"/>
      <c r="SRE4" s="265"/>
      <c r="SRF4" s="265"/>
      <c r="SRG4" s="265"/>
      <c r="SRH4" s="265"/>
      <c r="SRI4" s="265"/>
      <c r="SRJ4" s="265"/>
      <c r="SRK4" s="265"/>
      <c r="SRL4" s="265"/>
      <c r="SRM4" s="265"/>
      <c r="SRN4" s="265"/>
      <c r="SRO4" s="265"/>
      <c r="SRP4" s="265"/>
      <c r="SRQ4" s="265"/>
      <c r="SRR4" s="265"/>
      <c r="SRS4" s="265"/>
      <c r="SRT4" s="265"/>
      <c r="SRU4" s="265"/>
      <c r="SRV4" s="265"/>
      <c r="SRW4" s="265"/>
      <c r="SRX4" s="265"/>
      <c r="SRY4" s="265"/>
      <c r="SRZ4" s="265"/>
      <c r="SSA4" s="265"/>
      <c r="SSB4" s="265"/>
      <c r="SSC4" s="265"/>
      <c r="SSD4" s="265"/>
      <c r="SSE4" s="265"/>
      <c r="SSF4" s="265"/>
      <c r="SSG4" s="265"/>
      <c r="SSH4" s="265"/>
      <c r="SSI4" s="265"/>
      <c r="SSJ4" s="265"/>
      <c r="SSK4" s="265"/>
      <c r="SSL4" s="265"/>
      <c r="SSM4" s="265"/>
      <c r="SSN4" s="265"/>
      <c r="SSO4" s="265"/>
      <c r="SSP4" s="265"/>
      <c r="SSQ4" s="265"/>
      <c r="SSR4" s="265"/>
      <c r="SSS4" s="265"/>
      <c r="SST4" s="265"/>
      <c r="SSU4" s="265"/>
      <c r="SSV4" s="265"/>
      <c r="SSW4" s="265"/>
      <c r="SSX4" s="265"/>
      <c r="SSY4" s="265"/>
      <c r="SSZ4" s="265"/>
      <c r="STA4" s="265"/>
      <c r="STB4" s="265"/>
      <c r="STC4" s="265"/>
      <c r="STD4" s="265"/>
      <c r="STE4" s="265"/>
      <c r="STF4" s="265"/>
      <c r="STG4" s="265"/>
      <c r="STH4" s="265"/>
      <c r="STI4" s="265"/>
      <c r="STJ4" s="265"/>
      <c r="STK4" s="265"/>
      <c r="STL4" s="265"/>
      <c r="STM4" s="265"/>
      <c r="STN4" s="265"/>
      <c r="STO4" s="265"/>
      <c r="STP4" s="265"/>
      <c r="STQ4" s="265"/>
      <c r="STR4" s="265"/>
      <c r="STS4" s="265"/>
      <c r="STT4" s="265"/>
      <c r="STU4" s="265"/>
      <c r="STV4" s="265"/>
      <c r="STW4" s="265"/>
      <c r="STX4" s="265"/>
      <c r="STY4" s="265"/>
      <c r="STZ4" s="265"/>
      <c r="SUA4" s="265"/>
      <c r="SUB4" s="265"/>
      <c r="SUC4" s="265"/>
      <c r="SUD4" s="265"/>
      <c r="SUE4" s="265"/>
      <c r="SUF4" s="265"/>
      <c r="SUG4" s="265"/>
      <c r="SUH4" s="265"/>
      <c r="SUI4" s="265"/>
      <c r="SUJ4" s="265"/>
      <c r="SUK4" s="265"/>
      <c r="SUL4" s="265"/>
      <c r="SUM4" s="265"/>
      <c r="SUN4" s="265"/>
      <c r="SUO4" s="265"/>
      <c r="SUP4" s="265"/>
      <c r="SUQ4" s="265"/>
      <c r="SUR4" s="265"/>
      <c r="SUS4" s="265"/>
      <c r="SUT4" s="265"/>
      <c r="SUU4" s="265"/>
      <c r="SUV4" s="265"/>
      <c r="SUW4" s="265"/>
      <c r="SUX4" s="265"/>
      <c r="SUY4" s="265"/>
      <c r="SUZ4" s="265"/>
      <c r="SVA4" s="265"/>
      <c r="SVB4" s="265"/>
      <c r="SVC4" s="265"/>
      <c r="SVD4" s="265"/>
      <c r="SVE4" s="265"/>
      <c r="SVF4" s="265"/>
      <c r="SVG4" s="265"/>
      <c r="SVH4" s="265"/>
      <c r="SVI4" s="265"/>
      <c r="SVJ4" s="265"/>
      <c r="SVK4" s="265"/>
      <c r="SVL4" s="265"/>
      <c r="SVM4" s="265"/>
      <c r="SVN4" s="265"/>
      <c r="SVO4" s="265"/>
      <c r="SVP4" s="265"/>
      <c r="SVQ4" s="265"/>
      <c r="SVR4" s="265"/>
      <c r="SVS4" s="265"/>
      <c r="SVT4" s="265"/>
      <c r="SVU4" s="265"/>
      <c r="SVV4" s="265"/>
      <c r="SVW4" s="265"/>
      <c r="SVX4" s="265"/>
      <c r="SVY4" s="265"/>
      <c r="SVZ4" s="265"/>
      <c r="SWA4" s="265"/>
      <c r="SWB4" s="265"/>
      <c r="SWC4" s="265"/>
      <c r="SWD4" s="265"/>
      <c r="SWE4" s="265"/>
      <c r="SWF4" s="265"/>
      <c r="SWG4" s="265"/>
      <c r="SWH4" s="265"/>
      <c r="SWI4" s="265"/>
      <c r="SWJ4" s="265"/>
      <c r="SWK4" s="265"/>
      <c r="SWL4" s="265"/>
      <c r="SWM4" s="265"/>
      <c r="SWN4" s="265"/>
      <c r="SWO4" s="265"/>
      <c r="SWP4" s="265"/>
      <c r="SWQ4" s="265"/>
      <c r="SWR4" s="265"/>
      <c r="SWS4" s="265"/>
      <c r="SWT4" s="265"/>
      <c r="SWU4" s="265"/>
      <c r="SWV4" s="265"/>
      <c r="SWW4" s="265"/>
      <c r="SWX4" s="265"/>
      <c r="SWY4" s="265"/>
      <c r="SWZ4" s="265"/>
      <c r="SXA4" s="265"/>
      <c r="SXB4" s="265"/>
      <c r="SXC4" s="265"/>
      <c r="SXD4" s="265"/>
      <c r="SXE4" s="265"/>
      <c r="SXF4" s="265"/>
      <c r="SXG4" s="265"/>
      <c r="SXH4" s="265"/>
      <c r="SXI4" s="265"/>
      <c r="SXJ4" s="265"/>
      <c r="SXK4" s="265"/>
      <c r="SXL4" s="265"/>
      <c r="SXM4" s="265"/>
      <c r="SXN4" s="265"/>
      <c r="SXO4" s="265"/>
      <c r="SXP4" s="265"/>
      <c r="SXQ4" s="265"/>
      <c r="SXR4" s="265"/>
      <c r="SXS4" s="265"/>
      <c r="SXT4" s="265"/>
      <c r="SXU4" s="265"/>
      <c r="SXV4" s="265"/>
      <c r="SXW4" s="265"/>
      <c r="SXX4" s="265"/>
      <c r="SXY4" s="265"/>
      <c r="SXZ4" s="265"/>
      <c r="SYA4" s="265"/>
      <c r="SYB4" s="265"/>
      <c r="SYC4" s="265"/>
      <c r="SYD4" s="265"/>
      <c r="SYE4" s="265"/>
      <c r="SYF4" s="265"/>
      <c r="SYG4" s="265"/>
      <c r="SYH4" s="265"/>
      <c r="SYI4" s="265"/>
      <c r="SYJ4" s="265"/>
      <c r="SYK4" s="265"/>
      <c r="SYL4" s="265"/>
      <c r="SYM4" s="265"/>
      <c r="SYN4" s="265"/>
      <c r="SYO4" s="265"/>
      <c r="SYP4" s="265"/>
      <c r="SYQ4" s="265"/>
      <c r="SYR4" s="265"/>
      <c r="SYS4" s="265"/>
      <c r="SYT4" s="265"/>
      <c r="SYU4" s="265"/>
      <c r="SYV4" s="265"/>
      <c r="SYW4" s="265"/>
      <c r="SYX4" s="265"/>
      <c r="SYY4" s="265"/>
      <c r="SYZ4" s="265"/>
      <c r="SZA4" s="265"/>
      <c r="SZB4" s="265"/>
      <c r="SZC4" s="265"/>
      <c r="SZD4" s="265"/>
      <c r="SZE4" s="265"/>
      <c r="SZF4" s="265"/>
      <c r="SZG4" s="265"/>
      <c r="SZH4" s="265"/>
      <c r="SZI4" s="265"/>
      <c r="SZJ4" s="265"/>
      <c r="SZK4" s="265"/>
      <c r="SZL4" s="265"/>
      <c r="SZM4" s="265"/>
      <c r="SZN4" s="265"/>
      <c r="SZO4" s="265"/>
      <c r="SZP4" s="265"/>
      <c r="SZQ4" s="265"/>
      <c r="SZR4" s="265"/>
      <c r="SZS4" s="265"/>
      <c r="SZT4" s="265"/>
      <c r="SZU4" s="265"/>
      <c r="SZV4" s="265"/>
      <c r="SZW4" s="265"/>
      <c r="SZX4" s="265"/>
      <c r="SZY4" s="265"/>
      <c r="SZZ4" s="265"/>
      <c r="TAA4" s="265"/>
      <c r="TAB4" s="265"/>
      <c r="TAC4" s="265"/>
      <c r="TAD4" s="265"/>
      <c r="TAE4" s="265"/>
      <c r="TAF4" s="265"/>
      <c r="TAG4" s="265"/>
      <c r="TAH4" s="265"/>
      <c r="TAI4" s="265"/>
      <c r="TAJ4" s="265"/>
      <c r="TAK4" s="265"/>
      <c r="TAL4" s="265"/>
      <c r="TAM4" s="265"/>
      <c r="TAN4" s="265"/>
      <c r="TAO4" s="265"/>
      <c r="TAP4" s="265"/>
      <c r="TAQ4" s="265"/>
      <c r="TAR4" s="265"/>
      <c r="TAS4" s="265"/>
      <c r="TAT4" s="265"/>
      <c r="TAU4" s="265"/>
      <c r="TAV4" s="265"/>
      <c r="TAW4" s="265"/>
      <c r="TAX4" s="265"/>
      <c r="TAY4" s="265"/>
      <c r="TAZ4" s="265"/>
      <c r="TBA4" s="265"/>
      <c r="TBB4" s="265"/>
      <c r="TBC4" s="265"/>
      <c r="TBD4" s="265"/>
      <c r="TBE4" s="265"/>
      <c r="TBF4" s="265"/>
      <c r="TBG4" s="265"/>
      <c r="TBH4" s="265"/>
      <c r="TBI4" s="265"/>
      <c r="TBJ4" s="265"/>
      <c r="TBK4" s="265"/>
      <c r="TBL4" s="265"/>
      <c r="TBM4" s="265"/>
      <c r="TBN4" s="265"/>
      <c r="TBO4" s="265"/>
      <c r="TBP4" s="265"/>
      <c r="TBQ4" s="265"/>
      <c r="TBR4" s="265"/>
      <c r="TBS4" s="265"/>
      <c r="TBT4" s="265"/>
      <c r="TBU4" s="265"/>
      <c r="TBV4" s="265"/>
      <c r="TBW4" s="265"/>
      <c r="TBX4" s="265"/>
      <c r="TBY4" s="265"/>
      <c r="TBZ4" s="265"/>
      <c r="TCA4" s="265"/>
      <c r="TCB4" s="265"/>
      <c r="TCC4" s="265"/>
      <c r="TCD4" s="265"/>
      <c r="TCE4" s="265"/>
      <c r="TCF4" s="265"/>
      <c r="TCG4" s="265"/>
      <c r="TCH4" s="265"/>
      <c r="TCI4" s="265"/>
      <c r="TCJ4" s="265"/>
      <c r="TCK4" s="265"/>
      <c r="TCL4" s="265"/>
      <c r="TCM4" s="265"/>
      <c r="TCN4" s="265"/>
      <c r="TCO4" s="265"/>
      <c r="TCP4" s="265"/>
      <c r="TCQ4" s="265"/>
      <c r="TCR4" s="265"/>
      <c r="TCS4" s="265"/>
      <c r="TCT4" s="265"/>
      <c r="TCU4" s="265"/>
      <c r="TCV4" s="265"/>
      <c r="TCW4" s="265"/>
      <c r="TCX4" s="265"/>
      <c r="TCY4" s="265"/>
      <c r="TCZ4" s="265"/>
      <c r="TDA4" s="265"/>
      <c r="TDB4" s="265"/>
      <c r="TDC4" s="265"/>
      <c r="TDD4" s="265"/>
      <c r="TDE4" s="265"/>
      <c r="TDF4" s="265"/>
      <c r="TDG4" s="265"/>
      <c r="TDH4" s="265"/>
      <c r="TDI4" s="265"/>
      <c r="TDJ4" s="265"/>
      <c r="TDK4" s="265"/>
      <c r="TDL4" s="265"/>
      <c r="TDM4" s="265"/>
      <c r="TDN4" s="265"/>
      <c r="TDO4" s="265"/>
      <c r="TDP4" s="265"/>
      <c r="TDQ4" s="265"/>
      <c r="TDR4" s="265"/>
      <c r="TDS4" s="265"/>
      <c r="TDT4" s="265"/>
      <c r="TDU4" s="265"/>
      <c r="TDV4" s="265"/>
      <c r="TDW4" s="265"/>
      <c r="TDX4" s="265"/>
      <c r="TDY4" s="265"/>
      <c r="TDZ4" s="265"/>
      <c r="TEA4" s="265"/>
      <c r="TEB4" s="265"/>
      <c r="TEC4" s="265"/>
      <c r="TED4" s="265"/>
      <c r="TEE4" s="265"/>
      <c r="TEF4" s="265"/>
      <c r="TEG4" s="265"/>
      <c r="TEH4" s="265"/>
      <c r="TEI4" s="265"/>
      <c r="TEJ4" s="265"/>
      <c r="TEK4" s="265"/>
      <c r="TEL4" s="265"/>
      <c r="TEM4" s="265"/>
      <c r="TEN4" s="265"/>
      <c r="TEO4" s="265"/>
      <c r="TEP4" s="265"/>
      <c r="TEQ4" s="265"/>
      <c r="TER4" s="265"/>
      <c r="TES4" s="265"/>
      <c r="TET4" s="265"/>
      <c r="TEU4" s="265"/>
      <c r="TEV4" s="265"/>
      <c r="TEW4" s="265"/>
      <c r="TEX4" s="265"/>
      <c r="TEY4" s="265"/>
      <c r="TEZ4" s="265"/>
      <c r="TFA4" s="265"/>
      <c r="TFB4" s="265"/>
      <c r="TFC4" s="265"/>
      <c r="TFD4" s="265"/>
      <c r="TFE4" s="265"/>
      <c r="TFF4" s="265"/>
      <c r="TFG4" s="265"/>
      <c r="TFH4" s="265"/>
      <c r="TFI4" s="265"/>
      <c r="TFJ4" s="265"/>
      <c r="TFK4" s="265"/>
      <c r="TFL4" s="265"/>
      <c r="TFM4" s="265"/>
      <c r="TFN4" s="265"/>
      <c r="TFO4" s="265"/>
      <c r="TFP4" s="265"/>
      <c r="TFQ4" s="265"/>
      <c r="TFR4" s="265"/>
      <c r="TFS4" s="265"/>
      <c r="TFT4" s="265"/>
      <c r="TFU4" s="265"/>
      <c r="TFV4" s="265"/>
      <c r="TFW4" s="265"/>
      <c r="TFX4" s="265"/>
      <c r="TFY4" s="265"/>
      <c r="TFZ4" s="265"/>
      <c r="TGA4" s="265"/>
      <c r="TGB4" s="265"/>
      <c r="TGC4" s="265"/>
      <c r="TGD4" s="265"/>
      <c r="TGE4" s="265"/>
      <c r="TGF4" s="265"/>
      <c r="TGG4" s="265"/>
      <c r="TGH4" s="265"/>
      <c r="TGI4" s="265"/>
      <c r="TGJ4" s="265"/>
      <c r="TGK4" s="265"/>
      <c r="TGL4" s="265"/>
      <c r="TGM4" s="265"/>
      <c r="TGN4" s="265"/>
      <c r="TGO4" s="265"/>
      <c r="TGP4" s="265"/>
      <c r="TGQ4" s="265"/>
      <c r="TGR4" s="265"/>
      <c r="TGS4" s="265"/>
      <c r="TGT4" s="265"/>
      <c r="TGU4" s="265"/>
      <c r="TGV4" s="265"/>
      <c r="TGW4" s="265"/>
      <c r="TGX4" s="265"/>
      <c r="TGY4" s="265"/>
      <c r="TGZ4" s="265"/>
      <c r="THA4" s="265"/>
      <c r="THB4" s="265"/>
      <c r="THC4" s="265"/>
      <c r="THD4" s="265"/>
      <c r="THE4" s="265"/>
      <c r="THF4" s="265"/>
      <c r="THG4" s="265"/>
      <c r="THH4" s="265"/>
      <c r="THI4" s="265"/>
      <c r="THJ4" s="265"/>
      <c r="THK4" s="265"/>
      <c r="THL4" s="265"/>
      <c r="THM4" s="265"/>
      <c r="THN4" s="265"/>
      <c r="THO4" s="265"/>
      <c r="THP4" s="265"/>
      <c r="THQ4" s="265"/>
      <c r="THR4" s="265"/>
      <c r="THS4" s="265"/>
      <c r="THT4" s="265"/>
      <c r="THU4" s="265"/>
      <c r="THV4" s="265"/>
      <c r="THW4" s="265"/>
      <c r="THX4" s="265"/>
      <c r="THY4" s="265"/>
      <c r="THZ4" s="265"/>
      <c r="TIA4" s="265"/>
      <c r="TIB4" s="265"/>
      <c r="TIC4" s="265"/>
      <c r="TID4" s="265"/>
      <c r="TIE4" s="265"/>
      <c r="TIF4" s="265"/>
      <c r="TIG4" s="265"/>
      <c r="TIH4" s="265"/>
      <c r="TII4" s="265"/>
      <c r="TIJ4" s="265"/>
      <c r="TIK4" s="265"/>
      <c r="TIL4" s="265"/>
      <c r="TIM4" s="265"/>
      <c r="TIN4" s="265"/>
      <c r="TIO4" s="265"/>
      <c r="TIP4" s="265"/>
      <c r="TIQ4" s="265"/>
      <c r="TIR4" s="265"/>
      <c r="TIS4" s="265"/>
      <c r="TIT4" s="265"/>
      <c r="TIU4" s="265"/>
      <c r="TIV4" s="265"/>
      <c r="TIW4" s="265"/>
      <c r="TIX4" s="265"/>
      <c r="TIY4" s="265"/>
      <c r="TIZ4" s="265"/>
      <c r="TJA4" s="265"/>
      <c r="TJB4" s="265"/>
      <c r="TJC4" s="265"/>
      <c r="TJD4" s="265"/>
      <c r="TJE4" s="265"/>
      <c r="TJF4" s="265"/>
      <c r="TJG4" s="265"/>
      <c r="TJH4" s="265"/>
      <c r="TJI4" s="265"/>
      <c r="TJJ4" s="265"/>
      <c r="TJK4" s="265"/>
      <c r="TJL4" s="265"/>
      <c r="TJM4" s="265"/>
      <c r="TJN4" s="265"/>
      <c r="TJO4" s="265"/>
      <c r="TJP4" s="265"/>
      <c r="TJQ4" s="265"/>
      <c r="TJR4" s="265"/>
      <c r="TJS4" s="265"/>
      <c r="TJT4" s="265"/>
      <c r="TJU4" s="265"/>
      <c r="TJV4" s="265"/>
      <c r="TJW4" s="265"/>
      <c r="TJX4" s="265"/>
      <c r="TJY4" s="265"/>
      <c r="TJZ4" s="265"/>
      <c r="TKA4" s="265"/>
      <c r="TKB4" s="265"/>
      <c r="TKC4" s="265"/>
      <c r="TKD4" s="265"/>
      <c r="TKE4" s="265"/>
      <c r="TKF4" s="265"/>
      <c r="TKG4" s="265"/>
      <c r="TKH4" s="265"/>
      <c r="TKI4" s="265"/>
      <c r="TKJ4" s="265"/>
      <c r="TKK4" s="265"/>
      <c r="TKL4" s="265"/>
      <c r="TKM4" s="265"/>
      <c r="TKN4" s="265"/>
      <c r="TKO4" s="265"/>
      <c r="TKP4" s="265"/>
      <c r="TKQ4" s="265"/>
      <c r="TKR4" s="265"/>
      <c r="TKS4" s="265"/>
      <c r="TKT4" s="265"/>
      <c r="TKU4" s="265"/>
      <c r="TKV4" s="265"/>
      <c r="TKW4" s="265"/>
      <c r="TKX4" s="265"/>
      <c r="TKY4" s="265"/>
      <c r="TKZ4" s="265"/>
      <c r="TLA4" s="265"/>
      <c r="TLB4" s="265"/>
      <c r="TLC4" s="265"/>
      <c r="TLD4" s="265"/>
      <c r="TLE4" s="265"/>
      <c r="TLF4" s="265"/>
      <c r="TLG4" s="265"/>
      <c r="TLH4" s="265"/>
      <c r="TLI4" s="265"/>
      <c r="TLJ4" s="265"/>
      <c r="TLK4" s="265"/>
      <c r="TLL4" s="265"/>
      <c r="TLM4" s="265"/>
      <c r="TLN4" s="265"/>
      <c r="TLO4" s="265"/>
      <c r="TLP4" s="265"/>
      <c r="TLQ4" s="265"/>
      <c r="TLR4" s="265"/>
      <c r="TLS4" s="265"/>
      <c r="TLT4" s="265"/>
      <c r="TLU4" s="265"/>
      <c r="TLV4" s="265"/>
      <c r="TLW4" s="265"/>
      <c r="TLX4" s="265"/>
      <c r="TLY4" s="265"/>
      <c r="TLZ4" s="265"/>
      <c r="TMA4" s="265"/>
      <c r="TMB4" s="265"/>
      <c r="TMC4" s="265"/>
      <c r="TMD4" s="265"/>
      <c r="TME4" s="265"/>
      <c r="TMF4" s="265"/>
      <c r="TMG4" s="265"/>
      <c r="TMH4" s="265"/>
      <c r="TMI4" s="265"/>
      <c r="TMJ4" s="265"/>
      <c r="TMK4" s="265"/>
      <c r="TML4" s="265"/>
      <c r="TMM4" s="265"/>
      <c r="TMN4" s="265"/>
      <c r="TMO4" s="265"/>
      <c r="TMP4" s="265"/>
      <c r="TMQ4" s="265"/>
      <c r="TMR4" s="265"/>
      <c r="TMS4" s="265"/>
      <c r="TMT4" s="265"/>
      <c r="TMU4" s="265"/>
      <c r="TMV4" s="265"/>
      <c r="TMW4" s="265"/>
      <c r="TMX4" s="265"/>
      <c r="TMY4" s="265"/>
      <c r="TMZ4" s="265"/>
      <c r="TNA4" s="265"/>
      <c r="TNB4" s="265"/>
      <c r="TNC4" s="265"/>
      <c r="TND4" s="265"/>
      <c r="TNE4" s="265"/>
      <c r="TNF4" s="265"/>
      <c r="TNG4" s="265"/>
      <c r="TNH4" s="265"/>
      <c r="TNI4" s="265"/>
      <c r="TNJ4" s="265"/>
      <c r="TNK4" s="265"/>
      <c r="TNL4" s="265"/>
      <c r="TNM4" s="265"/>
      <c r="TNN4" s="265"/>
      <c r="TNO4" s="265"/>
      <c r="TNP4" s="265"/>
      <c r="TNQ4" s="265"/>
      <c r="TNR4" s="265"/>
      <c r="TNS4" s="265"/>
      <c r="TNT4" s="265"/>
      <c r="TNU4" s="265"/>
      <c r="TNV4" s="265"/>
      <c r="TNW4" s="265"/>
      <c r="TNX4" s="265"/>
      <c r="TNY4" s="265"/>
      <c r="TNZ4" s="265"/>
      <c r="TOA4" s="265"/>
      <c r="TOB4" s="265"/>
      <c r="TOC4" s="265"/>
      <c r="TOD4" s="265"/>
      <c r="TOE4" s="265"/>
      <c r="TOF4" s="265"/>
      <c r="TOG4" s="265"/>
      <c r="TOH4" s="265"/>
      <c r="TOI4" s="265"/>
      <c r="TOJ4" s="265"/>
      <c r="TOK4" s="265"/>
      <c r="TOL4" s="265"/>
      <c r="TOM4" s="265"/>
      <c r="TON4" s="265"/>
      <c r="TOO4" s="265"/>
      <c r="TOP4" s="265"/>
      <c r="TOQ4" s="265"/>
      <c r="TOR4" s="265"/>
      <c r="TOS4" s="265"/>
      <c r="TOT4" s="265"/>
      <c r="TOU4" s="265"/>
      <c r="TOV4" s="265"/>
      <c r="TOW4" s="265"/>
      <c r="TOX4" s="265"/>
      <c r="TOY4" s="265"/>
      <c r="TOZ4" s="265"/>
      <c r="TPA4" s="265"/>
      <c r="TPB4" s="265"/>
      <c r="TPC4" s="265"/>
      <c r="TPD4" s="265"/>
      <c r="TPE4" s="265"/>
      <c r="TPF4" s="265"/>
      <c r="TPG4" s="265"/>
      <c r="TPH4" s="265"/>
      <c r="TPI4" s="265"/>
      <c r="TPJ4" s="265"/>
      <c r="TPK4" s="265"/>
      <c r="TPL4" s="265"/>
      <c r="TPM4" s="265"/>
      <c r="TPN4" s="265"/>
      <c r="TPO4" s="265"/>
      <c r="TPP4" s="265"/>
      <c r="TPQ4" s="265"/>
      <c r="TPR4" s="265"/>
      <c r="TPS4" s="265"/>
      <c r="TPT4" s="265"/>
      <c r="TPU4" s="265"/>
      <c r="TPV4" s="265"/>
      <c r="TPW4" s="265"/>
      <c r="TPX4" s="265"/>
      <c r="TPY4" s="265"/>
      <c r="TPZ4" s="265"/>
      <c r="TQA4" s="265"/>
      <c r="TQB4" s="265"/>
      <c r="TQC4" s="265"/>
      <c r="TQD4" s="265"/>
      <c r="TQE4" s="265"/>
      <c r="TQF4" s="265"/>
      <c r="TQG4" s="265"/>
      <c r="TQH4" s="265"/>
      <c r="TQI4" s="265"/>
      <c r="TQJ4" s="265"/>
      <c r="TQK4" s="265"/>
      <c r="TQL4" s="265"/>
      <c r="TQM4" s="265"/>
      <c r="TQN4" s="265"/>
      <c r="TQO4" s="265"/>
      <c r="TQP4" s="265"/>
      <c r="TQQ4" s="265"/>
      <c r="TQR4" s="265"/>
      <c r="TQS4" s="265"/>
      <c r="TQT4" s="265"/>
      <c r="TQU4" s="265"/>
      <c r="TQV4" s="265"/>
      <c r="TQW4" s="265"/>
      <c r="TQX4" s="265"/>
      <c r="TQY4" s="265"/>
      <c r="TQZ4" s="265"/>
      <c r="TRA4" s="265"/>
      <c r="TRB4" s="265"/>
      <c r="TRC4" s="265"/>
      <c r="TRD4" s="265"/>
      <c r="TRE4" s="265"/>
      <c r="TRF4" s="265"/>
      <c r="TRG4" s="265"/>
      <c r="TRH4" s="265"/>
      <c r="TRI4" s="265"/>
      <c r="TRJ4" s="265"/>
      <c r="TRK4" s="265"/>
      <c r="TRL4" s="265"/>
      <c r="TRM4" s="265"/>
      <c r="TRN4" s="265"/>
      <c r="TRO4" s="265"/>
      <c r="TRP4" s="265"/>
      <c r="TRQ4" s="265"/>
      <c r="TRR4" s="265"/>
      <c r="TRS4" s="265"/>
      <c r="TRT4" s="265"/>
      <c r="TRU4" s="265"/>
      <c r="TRV4" s="265"/>
      <c r="TRW4" s="265"/>
      <c r="TRX4" s="265"/>
      <c r="TRY4" s="265"/>
      <c r="TRZ4" s="265"/>
      <c r="TSA4" s="265"/>
      <c r="TSB4" s="265"/>
      <c r="TSC4" s="265"/>
      <c r="TSD4" s="265"/>
      <c r="TSE4" s="265"/>
      <c r="TSF4" s="265"/>
      <c r="TSG4" s="265"/>
      <c r="TSH4" s="265"/>
      <c r="TSI4" s="265"/>
      <c r="TSJ4" s="265"/>
      <c r="TSK4" s="265"/>
      <c r="TSL4" s="265"/>
      <c r="TSM4" s="265"/>
      <c r="TSN4" s="265"/>
      <c r="TSO4" s="265"/>
      <c r="TSP4" s="265"/>
      <c r="TSQ4" s="265"/>
      <c r="TSR4" s="265"/>
      <c r="TSS4" s="265"/>
      <c r="TST4" s="265"/>
      <c r="TSU4" s="265"/>
      <c r="TSV4" s="265"/>
      <c r="TSW4" s="265"/>
      <c r="TSX4" s="265"/>
      <c r="TSY4" s="265"/>
      <c r="TSZ4" s="265"/>
      <c r="TTA4" s="265"/>
      <c r="TTB4" s="265"/>
      <c r="TTC4" s="265"/>
      <c r="TTD4" s="265"/>
      <c r="TTE4" s="265"/>
      <c r="TTF4" s="265"/>
      <c r="TTG4" s="265"/>
      <c r="TTH4" s="265"/>
      <c r="TTI4" s="265"/>
      <c r="TTJ4" s="265"/>
      <c r="TTK4" s="265"/>
      <c r="TTL4" s="265"/>
      <c r="TTM4" s="265"/>
      <c r="TTN4" s="265"/>
      <c r="TTO4" s="265"/>
      <c r="TTP4" s="265"/>
      <c r="TTQ4" s="265"/>
      <c r="TTR4" s="265"/>
      <c r="TTS4" s="265"/>
      <c r="TTT4" s="265"/>
      <c r="TTU4" s="265"/>
      <c r="TTV4" s="265"/>
      <c r="TTW4" s="265"/>
      <c r="TTX4" s="265"/>
      <c r="TTY4" s="265"/>
      <c r="TTZ4" s="265"/>
      <c r="TUA4" s="265"/>
      <c r="TUB4" s="265"/>
      <c r="TUC4" s="265"/>
      <c r="TUD4" s="265"/>
      <c r="TUE4" s="265"/>
      <c r="TUF4" s="265"/>
      <c r="TUG4" s="265"/>
      <c r="TUH4" s="265"/>
      <c r="TUI4" s="265"/>
      <c r="TUJ4" s="265"/>
      <c r="TUK4" s="265"/>
      <c r="TUL4" s="265"/>
      <c r="TUM4" s="265"/>
      <c r="TUN4" s="265"/>
      <c r="TUO4" s="265"/>
      <c r="TUP4" s="265"/>
      <c r="TUQ4" s="265"/>
      <c r="TUR4" s="265"/>
      <c r="TUS4" s="265"/>
      <c r="TUT4" s="265"/>
      <c r="TUU4" s="265"/>
      <c r="TUV4" s="265"/>
      <c r="TUW4" s="265"/>
      <c r="TUX4" s="265"/>
      <c r="TUY4" s="265"/>
      <c r="TUZ4" s="265"/>
      <c r="TVA4" s="265"/>
      <c r="TVB4" s="265"/>
      <c r="TVC4" s="265"/>
      <c r="TVD4" s="265"/>
      <c r="TVE4" s="265"/>
      <c r="TVF4" s="265"/>
      <c r="TVG4" s="265"/>
      <c r="TVH4" s="265"/>
      <c r="TVI4" s="265"/>
      <c r="TVJ4" s="265"/>
      <c r="TVK4" s="265"/>
      <c r="TVL4" s="265"/>
      <c r="TVM4" s="265"/>
      <c r="TVN4" s="265"/>
      <c r="TVO4" s="265"/>
      <c r="TVP4" s="265"/>
      <c r="TVQ4" s="265"/>
      <c r="TVR4" s="265"/>
      <c r="TVS4" s="265"/>
      <c r="TVT4" s="265"/>
      <c r="TVU4" s="265"/>
      <c r="TVV4" s="265"/>
      <c r="TVW4" s="265"/>
      <c r="TVX4" s="265"/>
      <c r="TVY4" s="265"/>
      <c r="TVZ4" s="265"/>
      <c r="TWA4" s="265"/>
      <c r="TWB4" s="265"/>
      <c r="TWC4" s="265"/>
      <c r="TWD4" s="265"/>
      <c r="TWE4" s="265"/>
      <c r="TWF4" s="265"/>
      <c r="TWG4" s="265"/>
      <c r="TWH4" s="265"/>
      <c r="TWI4" s="265"/>
      <c r="TWJ4" s="265"/>
      <c r="TWK4" s="265"/>
      <c r="TWL4" s="265"/>
      <c r="TWM4" s="265"/>
      <c r="TWN4" s="265"/>
      <c r="TWO4" s="265"/>
      <c r="TWP4" s="265"/>
      <c r="TWQ4" s="265"/>
      <c r="TWR4" s="265"/>
      <c r="TWS4" s="265"/>
      <c r="TWT4" s="265"/>
      <c r="TWU4" s="265"/>
      <c r="TWV4" s="265"/>
      <c r="TWW4" s="265"/>
      <c r="TWX4" s="265"/>
      <c r="TWY4" s="265"/>
      <c r="TWZ4" s="265"/>
      <c r="TXA4" s="265"/>
      <c r="TXB4" s="265"/>
      <c r="TXC4" s="265"/>
      <c r="TXD4" s="265"/>
      <c r="TXE4" s="265"/>
      <c r="TXF4" s="265"/>
      <c r="TXG4" s="265"/>
      <c r="TXH4" s="265"/>
      <c r="TXI4" s="265"/>
      <c r="TXJ4" s="265"/>
      <c r="TXK4" s="265"/>
      <c r="TXL4" s="265"/>
      <c r="TXM4" s="265"/>
      <c r="TXN4" s="265"/>
      <c r="TXO4" s="265"/>
      <c r="TXP4" s="265"/>
      <c r="TXQ4" s="265"/>
      <c r="TXR4" s="265"/>
      <c r="TXS4" s="265"/>
      <c r="TXT4" s="265"/>
      <c r="TXU4" s="265"/>
      <c r="TXV4" s="265"/>
      <c r="TXW4" s="265"/>
      <c r="TXX4" s="265"/>
      <c r="TXY4" s="265"/>
      <c r="TXZ4" s="265"/>
      <c r="TYA4" s="265"/>
      <c r="TYB4" s="265"/>
      <c r="TYC4" s="265"/>
      <c r="TYD4" s="265"/>
      <c r="TYE4" s="265"/>
      <c r="TYF4" s="265"/>
      <c r="TYG4" s="265"/>
      <c r="TYH4" s="265"/>
      <c r="TYI4" s="265"/>
      <c r="TYJ4" s="265"/>
      <c r="TYK4" s="265"/>
      <c r="TYL4" s="265"/>
      <c r="TYM4" s="265"/>
      <c r="TYN4" s="265"/>
      <c r="TYO4" s="265"/>
      <c r="TYP4" s="265"/>
      <c r="TYQ4" s="265"/>
      <c r="TYR4" s="265"/>
      <c r="TYS4" s="265"/>
      <c r="TYT4" s="265"/>
      <c r="TYU4" s="265"/>
      <c r="TYV4" s="265"/>
      <c r="TYW4" s="265"/>
      <c r="TYX4" s="265"/>
      <c r="TYY4" s="265"/>
      <c r="TYZ4" s="265"/>
      <c r="TZA4" s="265"/>
      <c r="TZB4" s="265"/>
      <c r="TZC4" s="265"/>
      <c r="TZD4" s="265"/>
      <c r="TZE4" s="265"/>
      <c r="TZF4" s="265"/>
      <c r="TZG4" s="265"/>
      <c r="TZH4" s="265"/>
      <c r="TZI4" s="265"/>
      <c r="TZJ4" s="265"/>
      <c r="TZK4" s="265"/>
      <c r="TZL4" s="265"/>
      <c r="TZM4" s="265"/>
      <c r="TZN4" s="265"/>
      <c r="TZO4" s="265"/>
      <c r="TZP4" s="265"/>
      <c r="TZQ4" s="265"/>
      <c r="TZR4" s="265"/>
      <c r="TZS4" s="265"/>
      <c r="TZT4" s="265"/>
      <c r="TZU4" s="265"/>
      <c r="TZV4" s="265"/>
      <c r="TZW4" s="265"/>
      <c r="TZX4" s="265"/>
      <c r="TZY4" s="265"/>
      <c r="TZZ4" s="265"/>
      <c r="UAA4" s="265"/>
      <c r="UAB4" s="265"/>
      <c r="UAC4" s="265"/>
      <c r="UAD4" s="265"/>
      <c r="UAE4" s="265"/>
      <c r="UAF4" s="265"/>
      <c r="UAG4" s="265"/>
      <c r="UAH4" s="265"/>
      <c r="UAI4" s="265"/>
      <c r="UAJ4" s="265"/>
      <c r="UAK4" s="265"/>
      <c r="UAL4" s="265"/>
      <c r="UAM4" s="265"/>
      <c r="UAN4" s="265"/>
      <c r="UAO4" s="265"/>
      <c r="UAP4" s="265"/>
      <c r="UAQ4" s="265"/>
      <c r="UAR4" s="265"/>
      <c r="UAS4" s="265"/>
      <c r="UAT4" s="265"/>
      <c r="UAU4" s="265"/>
      <c r="UAV4" s="265"/>
      <c r="UAW4" s="265"/>
      <c r="UAX4" s="265"/>
      <c r="UAY4" s="265"/>
      <c r="UAZ4" s="265"/>
      <c r="UBA4" s="265"/>
      <c r="UBB4" s="265"/>
      <c r="UBC4" s="265"/>
      <c r="UBD4" s="265"/>
      <c r="UBE4" s="265"/>
      <c r="UBF4" s="265"/>
      <c r="UBG4" s="265"/>
      <c r="UBH4" s="265"/>
      <c r="UBI4" s="265"/>
      <c r="UBJ4" s="265"/>
      <c r="UBK4" s="265"/>
      <c r="UBL4" s="265"/>
      <c r="UBM4" s="265"/>
      <c r="UBN4" s="265"/>
      <c r="UBO4" s="265"/>
      <c r="UBP4" s="265"/>
      <c r="UBQ4" s="265"/>
      <c r="UBR4" s="265"/>
      <c r="UBS4" s="265"/>
      <c r="UBT4" s="265"/>
      <c r="UBU4" s="265"/>
      <c r="UBV4" s="265"/>
      <c r="UBW4" s="265"/>
      <c r="UBX4" s="265"/>
      <c r="UBY4" s="265"/>
      <c r="UBZ4" s="265"/>
      <c r="UCA4" s="265"/>
      <c r="UCB4" s="265"/>
      <c r="UCC4" s="265"/>
      <c r="UCD4" s="265"/>
      <c r="UCE4" s="265"/>
      <c r="UCF4" s="265"/>
      <c r="UCG4" s="265"/>
      <c r="UCH4" s="265"/>
      <c r="UCI4" s="265"/>
      <c r="UCJ4" s="265"/>
      <c r="UCK4" s="265"/>
      <c r="UCL4" s="265"/>
      <c r="UCM4" s="265"/>
      <c r="UCN4" s="265"/>
      <c r="UCO4" s="265"/>
      <c r="UCP4" s="265"/>
      <c r="UCQ4" s="265"/>
      <c r="UCR4" s="265"/>
      <c r="UCS4" s="265"/>
      <c r="UCT4" s="265"/>
      <c r="UCU4" s="265"/>
      <c r="UCV4" s="265"/>
      <c r="UCW4" s="265"/>
      <c r="UCX4" s="265"/>
      <c r="UCY4" s="265"/>
      <c r="UCZ4" s="265"/>
      <c r="UDA4" s="265"/>
      <c r="UDB4" s="265"/>
      <c r="UDC4" s="265"/>
      <c r="UDD4" s="265"/>
      <c r="UDE4" s="265"/>
      <c r="UDF4" s="265"/>
      <c r="UDG4" s="265"/>
      <c r="UDH4" s="265"/>
      <c r="UDI4" s="265"/>
      <c r="UDJ4" s="265"/>
      <c r="UDK4" s="265"/>
      <c r="UDL4" s="265"/>
      <c r="UDM4" s="265"/>
      <c r="UDN4" s="265"/>
      <c r="UDO4" s="265"/>
      <c r="UDP4" s="265"/>
      <c r="UDQ4" s="265"/>
      <c r="UDR4" s="265"/>
      <c r="UDS4" s="265"/>
      <c r="UDT4" s="265"/>
      <c r="UDU4" s="265"/>
      <c r="UDV4" s="265"/>
      <c r="UDW4" s="265"/>
      <c r="UDX4" s="265"/>
      <c r="UDY4" s="265"/>
      <c r="UDZ4" s="265"/>
      <c r="UEA4" s="265"/>
      <c r="UEB4" s="265"/>
      <c r="UEC4" s="265"/>
      <c r="UED4" s="265"/>
      <c r="UEE4" s="265"/>
      <c r="UEF4" s="265"/>
      <c r="UEG4" s="265"/>
      <c r="UEH4" s="265"/>
      <c r="UEI4" s="265"/>
      <c r="UEJ4" s="265"/>
      <c r="UEK4" s="265"/>
      <c r="UEL4" s="265"/>
      <c r="UEM4" s="265"/>
      <c r="UEN4" s="265"/>
      <c r="UEO4" s="265"/>
      <c r="UEP4" s="265"/>
      <c r="UEQ4" s="265"/>
      <c r="UER4" s="265"/>
      <c r="UES4" s="265"/>
      <c r="UET4" s="265"/>
      <c r="UEU4" s="265"/>
      <c r="UEV4" s="265"/>
      <c r="UEW4" s="265"/>
      <c r="UEX4" s="265"/>
      <c r="UEY4" s="265"/>
      <c r="UEZ4" s="265"/>
      <c r="UFA4" s="265"/>
      <c r="UFB4" s="265"/>
      <c r="UFC4" s="265"/>
      <c r="UFD4" s="265"/>
      <c r="UFE4" s="265"/>
      <c r="UFF4" s="265"/>
      <c r="UFG4" s="265"/>
      <c r="UFH4" s="265"/>
      <c r="UFI4" s="265"/>
      <c r="UFJ4" s="265"/>
      <c r="UFK4" s="265"/>
      <c r="UFL4" s="265"/>
      <c r="UFM4" s="265"/>
      <c r="UFN4" s="265"/>
      <c r="UFO4" s="265"/>
      <c r="UFP4" s="265"/>
      <c r="UFQ4" s="265"/>
      <c r="UFR4" s="265"/>
      <c r="UFS4" s="265"/>
      <c r="UFT4" s="265"/>
      <c r="UFU4" s="265"/>
      <c r="UFV4" s="265"/>
      <c r="UFW4" s="265"/>
      <c r="UFX4" s="265"/>
      <c r="UFY4" s="265"/>
      <c r="UFZ4" s="265"/>
      <c r="UGA4" s="265"/>
      <c r="UGB4" s="265"/>
      <c r="UGC4" s="265"/>
      <c r="UGD4" s="265"/>
      <c r="UGE4" s="265"/>
      <c r="UGF4" s="265"/>
      <c r="UGG4" s="265"/>
      <c r="UGH4" s="265"/>
      <c r="UGI4" s="265"/>
      <c r="UGJ4" s="265"/>
      <c r="UGK4" s="265"/>
      <c r="UGL4" s="265"/>
      <c r="UGM4" s="265"/>
      <c r="UGN4" s="265"/>
      <c r="UGO4" s="265"/>
      <c r="UGP4" s="265"/>
      <c r="UGQ4" s="265"/>
      <c r="UGR4" s="265"/>
      <c r="UGS4" s="265"/>
      <c r="UGT4" s="265"/>
      <c r="UGU4" s="265"/>
      <c r="UGV4" s="265"/>
      <c r="UGW4" s="265"/>
      <c r="UGX4" s="265"/>
      <c r="UGY4" s="265"/>
      <c r="UGZ4" s="265"/>
      <c r="UHA4" s="265"/>
      <c r="UHB4" s="265"/>
      <c r="UHC4" s="265"/>
      <c r="UHD4" s="265"/>
      <c r="UHE4" s="265"/>
      <c r="UHF4" s="265"/>
      <c r="UHG4" s="265"/>
      <c r="UHH4" s="265"/>
      <c r="UHI4" s="265"/>
      <c r="UHJ4" s="265"/>
      <c r="UHK4" s="265"/>
      <c r="UHL4" s="265"/>
      <c r="UHM4" s="265"/>
      <c r="UHN4" s="265"/>
      <c r="UHO4" s="265"/>
      <c r="UHP4" s="265"/>
      <c r="UHQ4" s="265"/>
      <c r="UHR4" s="265"/>
      <c r="UHS4" s="265"/>
      <c r="UHT4" s="265"/>
      <c r="UHU4" s="265"/>
      <c r="UHV4" s="265"/>
      <c r="UHW4" s="265"/>
      <c r="UHX4" s="265"/>
      <c r="UHY4" s="265"/>
      <c r="UHZ4" s="265"/>
      <c r="UIA4" s="265"/>
      <c r="UIB4" s="265"/>
      <c r="UIC4" s="265"/>
      <c r="UID4" s="265"/>
      <c r="UIE4" s="265"/>
      <c r="UIF4" s="265"/>
      <c r="UIG4" s="265"/>
      <c r="UIH4" s="265"/>
      <c r="UII4" s="265"/>
      <c r="UIJ4" s="265"/>
      <c r="UIK4" s="265"/>
      <c r="UIL4" s="265"/>
      <c r="UIM4" s="265"/>
      <c r="UIN4" s="265"/>
      <c r="UIO4" s="265"/>
      <c r="UIP4" s="265"/>
      <c r="UIQ4" s="265"/>
      <c r="UIR4" s="265"/>
      <c r="UIS4" s="265"/>
      <c r="UIT4" s="265"/>
      <c r="UIU4" s="265"/>
      <c r="UIV4" s="265"/>
      <c r="UIW4" s="265"/>
      <c r="UIX4" s="265"/>
      <c r="UIY4" s="265"/>
      <c r="UIZ4" s="265"/>
      <c r="UJA4" s="265"/>
      <c r="UJB4" s="265"/>
      <c r="UJC4" s="265"/>
      <c r="UJD4" s="265"/>
      <c r="UJE4" s="265"/>
      <c r="UJF4" s="265"/>
      <c r="UJG4" s="265"/>
      <c r="UJH4" s="265"/>
      <c r="UJI4" s="265"/>
      <c r="UJJ4" s="265"/>
      <c r="UJK4" s="265"/>
      <c r="UJL4" s="265"/>
      <c r="UJM4" s="265"/>
      <c r="UJN4" s="265"/>
      <c r="UJO4" s="265"/>
      <c r="UJP4" s="265"/>
      <c r="UJQ4" s="265"/>
      <c r="UJR4" s="265"/>
      <c r="UJS4" s="265"/>
      <c r="UJT4" s="265"/>
      <c r="UJU4" s="265"/>
      <c r="UJV4" s="265"/>
      <c r="UJW4" s="265"/>
      <c r="UJX4" s="265"/>
      <c r="UJY4" s="265"/>
      <c r="UJZ4" s="265"/>
      <c r="UKA4" s="265"/>
      <c r="UKB4" s="265"/>
      <c r="UKC4" s="265"/>
      <c r="UKD4" s="265"/>
      <c r="UKE4" s="265"/>
      <c r="UKF4" s="265"/>
      <c r="UKG4" s="265"/>
      <c r="UKH4" s="265"/>
      <c r="UKI4" s="265"/>
      <c r="UKJ4" s="265"/>
      <c r="UKK4" s="265"/>
      <c r="UKL4" s="265"/>
      <c r="UKM4" s="265"/>
      <c r="UKN4" s="265"/>
      <c r="UKO4" s="265"/>
      <c r="UKP4" s="265"/>
      <c r="UKQ4" s="265"/>
      <c r="UKR4" s="265"/>
      <c r="UKS4" s="265"/>
      <c r="UKT4" s="265"/>
      <c r="UKU4" s="265"/>
      <c r="UKV4" s="265"/>
      <c r="UKW4" s="265"/>
      <c r="UKX4" s="265"/>
      <c r="UKY4" s="265"/>
      <c r="UKZ4" s="265"/>
      <c r="ULA4" s="265"/>
      <c r="ULB4" s="265"/>
      <c r="ULC4" s="265"/>
      <c r="ULD4" s="265"/>
      <c r="ULE4" s="265"/>
      <c r="ULF4" s="265"/>
      <c r="ULG4" s="265"/>
      <c r="ULH4" s="265"/>
      <c r="ULI4" s="265"/>
      <c r="ULJ4" s="265"/>
      <c r="ULK4" s="265"/>
      <c r="ULL4" s="265"/>
      <c r="ULM4" s="265"/>
      <c r="ULN4" s="265"/>
      <c r="ULO4" s="265"/>
      <c r="ULP4" s="265"/>
      <c r="ULQ4" s="265"/>
      <c r="ULR4" s="265"/>
      <c r="ULS4" s="265"/>
      <c r="ULT4" s="265"/>
      <c r="ULU4" s="265"/>
      <c r="ULV4" s="265"/>
      <c r="ULW4" s="265"/>
      <c r="ULX4" s="265"/>
      <c r="ULY4" s="265"/>
      <c r="ULZ4" s="265"/>
      <c r="UMA4" s="265"/>
      <c r="UMB4" s="265"/>
      <c r="UMC4" s="265"/>
      <c r="UMD4" s="265"/>
      <c r="UME4" s="265"/>
      <c r="UMF4" s="265"/>
      <c r="UMG4" s="265"/>
      <c r="UMH4" s="265"/>
      <c r="UMI4" s="265"/>
      <c r="UMJ4" s="265"/>
      <c r="UMK4" s="265"/>
      <c r="UML4" s="265"/>
      <c r="UMM4" s="265"/>
      <c r="UMN4" s="265"/>
      <c r="UMO4" s="265"/>
      <c r="UMP4" s="265"/>
      <c r="UMQ4" s="265"/>
      <c r="UMR4" s="265"/>
      <c r="UMS4" s="265"/>
      <c r="UMT4" s="265"/>
      <c r="UMU4" s="265"/>
      <c r="UMV4" s="265"/>
      <c r="UMW4" s="265"/>
      <c r="UMX4" s="265"/>
      <c r="UMY4" s="265"/>
      <c r="UMZ4" s="265"/>
      <c r="UNA4" s="265"/>
      <c r="UNB4" s="265"/>
      <c r="UNC4" s="265"/>
      <c r="UND4" s="265"/>
      <c r="UNE4" s="265"/>
      <c r="UNF4" s="265"/>
      <c r="UNG4" s="265"/>
      <c r="UNH4" s="265"/>
      <c r="UNI4" s="265"/>
      <c r="UNJ4" s="265"/>
      <c r="UNK4" s="265"/>
      <c r="UNL4" s="265"/>
      <c r="UNM4" s="265"/>
      <c r="UNN4" s="265"/>
      <c r="UNO4" s="265"/>
      <c r="UNP4" s="265"/>
      <c r="UNQ4" s="265"/>
      <c r="UNR4" s="265"/>
      <c r="UNS4" s="265"/>
      <c r="UNT4" s="265"/>
      <c r="UNU4" s="265"/>
      <c r="UNV4" s="265"/>
      <c r="UNW4" s="265"/>
      <c r="UNX4" s="265"/>
      <c r="UNY4" s="265"/>
      <c r="UNZ4" s="265"/>
      <c r="UOA4" s="265"/>
      <c r="UOB4" s="265"/>
      <c r="UOC4" s="265"/>
      <c r="UOD4" s="265"/>
      <c r="UOE4" s="265"/>
      <c r="UOF4" s="265"/>
      <c r="UOG4" s="265"/>
      <c r="UOH4" s="265"/>
      <c r="UOI4" s="265"/>
      <c r="UOJ4" s="265"/>
      <c r="UOK4" s="265"/>
      <c r="UOL4" s="265"/>
      <c r="UOM4" s="265"/>
      <c r="UON4" s="265"/>
      <c r="UOO4" s="265"/>
      <c r="UOP4" s="265"/>
      <c r="UOQ4" s="265"/>
      <c r="UOR4" s="265"/>
      <c r="UOS4" s="265"/>
      <c r="UOT4" s="265"/>
      <c r="UOU4" s="265"/>
      <c r="UOV4" s="265"/>
      <c r="UOW4" s="265"/>
      <c r="UOX4" s="265"/>
      <c r="UOY4" s="265"/>
      <c r="UOZ4" s="265"/>
      <c r="UPA4" s="265"/>
      <c r="UPB4" s="265"/>
      <c r="UPC4" s="265"/>
      <c r="UPD4" s="265"/>
      <c r="UPE4" s="265"/>
      <c r="UPF4" s="265"/>
      <c r="UPG4" s="265"/>
      <c r="UPH4" s="265"/>
      <c r="UPI4" s="265"/>
      <c r="UPJ4" s="265"/>
      <c r="UPK4" s="265"/>
      <c r="UPL4" s="265"/>
      <c r="UPM4" s="265"/>
      <c r="UPN4" s="265"/>
      <c r="UPO4" s="265"/>
      <c r="UPP4" s="265"/>
      <c r="UPQ4" s="265"/>
      <c r="UPR4" s="265"/>
      <c r="UPS4" s="265"/>
      <c r="UPT4" s="265"/>
      <c r="UPU4" s="265"/>
      <c r="UPV4" s="265"/>
      <c r="UPW4" s="265"/>
      <c r="UPX4" s="265"/>
      <c r="UPY4" s="265"/>
      <c r="UPZ4" s="265"/>
      <c r="UQA4" s="265"/>
      <c r="UQB4" s="265"/>
      <c r="UQC4" s="265"/>
      <c r="UQD4" s="265"/>
      <c r="UQE4" s="265"/>
      <c r="UQF4" s="265"/>
      <c r="UQG4" s="265"/>
      <c r="UQH4" s="265"/>
      <c r="UQI4" s="265"/>
      <c r="UQJ4" s="265"/>
      <c r="UQK4" s="265"/>
      <c r="UQL4" s="265"/>
      <c r="UQM4" s="265"/>
      <c r="UQN4" s="265"/>
      <c r="UQO4" s="265"/>
      <c r="UQP4" s="265"/>
      <c r="UQQ4" s="265"/>
      <c r="UQR4" s="265"/>
      <c r="UQS4" s="265"/>
      <c r="UQT4" s="265"/>
      <c r="UQU4" s="265"/>
      <c r="UQV4" s="265"/>
      <c r="UQW4" s="265"/>
      <c r="UQX4" s="265"/>
      <c r="UQY4" s="265"/>
      <c r="UQZ4" s="265"/>
      <c r="URA4" s="265"/>
      <c r="URB4" s="265"/>
      <c r="URC4" s="265"/>
      <c r="URD4" s="265"/>
      <c r="URE4" s="265"/>
      <c r="URF4" s="265"/>
      <c r="URG4" s="265"/>
      <c r="URH4" s="265"/>
      <c r="URI4" s="265"/>
      <c r="URJ4" s="265"/>
      <c r="URK4" s="265"/>
      <c r="URL4" s="265"/>
      <c r="URM4" s="265"/>
      <c r="URN4" s="265"/>
      <c r="URO4" s="265"/>
      <c r="URP4" s="265"/>
      <c r="URQ4" s="265"/>
      <c r="URR4" s="265"/>
      <c r="URS4" s="265"/>
      <c r="URT4" s="265"/>
      <c r="URU4" s="265"/>
      <c r="URV4" s="265"/>
      <c r="URW4" s="265"/>
      <c r="URX4" s="265"/>
      <c r="URY4" s="265"/>
      <c r="URZ4" s="265"/>
      <c r="USA4" s="265"/>
      <c r="USB4" s="265"/>
      <c r="USC4" s="265"/>
      <c r="USD4" s="265"/>
      <c r="USE4" s="265"/>
      <c r="USF4" s="265"/>
      <c r="USG4" s="265"/>
      <c r="USH4" s="265"/>
      <c r="USI4" s="265"/>
      <c r="USJ4" s="265"/>
      <c r="USK4" s="265"/>
      <c r="USL4" s="265"/>
      <c r="USM4" s="265"/>
      <c r="USN4" s="265"/>
      <c r="USO4" s="265"/>
      <c r="USP4" s="265"/>
      <c r="USQ4" s="265"/>
      <c r="USR4" s="265"/>
      <c r="USS4" s="265"/>
      <c r="UST4" s="265"/>
      <c r="USU4" s="265"/>
      <c r="USV4" s="265"/>
      <c r="USW4" s="265"/>
      <c r="USX4" s="265"/>
      <c r="USY4" s="265"/>
      <c r="USZ4" s="265"/>
      <c r="UTA4" s="265"/>
      <c r="UTB4" s="265"/>
      <c r="UTC4" s="265"/>
      <c r="UTD4" s="265"/>
      <c r="UTE4" s="265"/>
      <c r="UTF4" s="265"/>
      <c r="UTG4" s="265"/>
      <c r="UTH4" s="265"/>
      <c r="UTI4" s="265"/>
      <c r="UTJ4" s="265"/>
      <c r="UTK4" s="265"/>
      <c r="UTL4" s="265"/>
      <c r="UTM4" s="265"/>
      <c r="UTN4" s="265"/>
      <c r="UTO4" s="265"/>
      <c r="UTP4" s="265"/>
      <c r="UTQ4" s="265"/>
      <c r="UTR4" s="265"/>
      <c r="UTS4" s="265"/>
      <c r="UTT4" s="265"/>
      <c r="UTU4" s="265"/>
      <c r="UTV4" s="265"/>
      <c r="UTW4" s="265"/>
      <c r="UTX4" s="265"/>
      <c r="UTY4" s="265"/>
      <c r="UTZ4" s="265"/>
      <c r="UUA4" s="265"/>
      <c r="UUB4" s="265"/>
      <c r="UUC4" s="265"/>
      <c r="UUD4" s="265"/>
      <c r="UUE4" s="265"/>
      <c r="UUF4" s="265"/>
      <c r="UUG4" s="265"/>
      <c r="UUH4" s="265"/>
      <c r="UUI4" s="265"/>
      <c r="UUJ4" s="265"/>
      <c r="UUK4" s="265"/>
      <c r="UUL4" s="265"/>
      <c r="UUM4" s="265"/>
      <c r="UUN4" s="265"/>
      <c r="UUO4" s="265"/>
      <c r="UUP4" s="265"/>
      <c r="UUQ4" s="265"/>
      <c r="UUR4" s="265"/>
      <c r="UUS4" s="265"/>
      <c r="UUT4" s="265"/>
      <c r="UUU4" s="265"/>
      <c r="UUV4" s="265"/>
      <c r="UUW4" s="265"/>
      <c r="UUX4" s="265"/>
      <c r="UUY4" s="265"/>
      <c r="UUZ4" s="265"/>
      <c r="UVA4" s="265"/>
      <c r="UVB4" s="265"/>
      <c r="UVC4" s="265"/>
      <c r="UVD4" s="265"/>
      <c r="UVE4" s="265"/>
      <c r="UVF4" s="265"/>
      <c r="UVG4" s="265"/>
      <c r="UVH4" s="265"/>
      <c r="UVI4" s="265"/>
      <c r="UVJ4" s="265"/>
      <c r="UVK4" s="265"/>
      <c r="UVL4" s="265"/>
      <c r="UVM4" s="265"/>
      <c r="UVN4" s="265"/>
      <c r="UVO4" s="265"/>
      <c r="UVP4" s="265"/>
      <c r="UVQ4" s="265"/>
      <c r="UVR4" s="265"/>
      <c r="UVS4" s="265"/>
      <c r="UVT4" s="265"/>
      <c r="UVU4" s="265"/>
      <c r="UVV4" s="265"/>
      <c r="UVW4" s="265"/>
      <c r="UVX4" s="265"/>
      <c r="UVY4" s="265"/>
      <c r="UVZ4" s="265"/>
      <c r="UWA4" s="265"/>
      <c r="UWB4" s="265"/>
      <c r="UWC4" s="265"/>
      <c r="UWD4" s="265"/>
      <c r="UWE4" s="265"/>
      <c r="UWF4" s="265"/>
      <c r="UWG4" s="265"/>
      <c r="UWH4" s="265"/>
      <c r="UWI4" s="265"/>
      <c r="UWJ4" s="265"/>
      <c r="UWK4" s="265"/>
      <c r="UWL4" s="265"/>
      <c r="UWM4" s="265"/>
      <c r="UWN4" s="265"/>
      <c r="UWO4" s="265"/>
      <c r="UWP4" s="265"/>
      <c r="UWQ4" s="265"/>
      <c r="UWR4" s="265"/>
      <c r="UWS4" s="265"/>
      <c r="UWT4" s="265"/>
      <c r="UWU4" s="265"/>
      <c r="UWV4" s="265"/>
      <c r="UWW4" s="265"/>
      <c r="UWX4" s="265"/>
      <c r="UWY4" s="265"/>
      <c r="UWZ4" s="265"/>
      <c r="UXA4" s="265"/>
      <c r="UXB4" s="265"/>
      <c r="UXC4" s="265"/>
      <c r="UXD4" s="265"/>
      <c r="UXE4" s="265"/>
      <c r="UXF4" s="265"/>
      <c r="UXG4" s="265"/>
      <c r="UXH4" s="265"/>
      <c r="UXI4" s="265"/>
      <c r="UXJ4" s="265"/>
      <c r="UXK4" s="265"/>
      <c r="UXL4" s="265"/>
      <c r="UXM4" s="265"/>
      <c r="UXN4" s="265"/>
      <c r="UXO4" s="265"/>
      <c r="UXP4" s="265"/>
      <c r="UXQ4" s="265"/>
      <c r="UXR4" s="265"/>
      <c r="UXS4" s="265"/>
      <c r="UXT4" s="265"/>
      <c r="UXU4" s="265"/>
      <c r="UXV4" s="265"/>
      <c r="UXW4" s="265"/>
      <c r="UXX4" s="265"/>
      <c r="UXY4" s="265"/>
      <c r="UXZ4" s="265"/>
      <c r="UYA4" s="265"/>
      <c r="UYB4" s="265"/>
      <c r="UYC4" s="265"/>
      <c r="UYD4" s="265"/>
      <c r="UYE4" s="265"/>
      <c r="UYF4" s="265"/>
      <c r="UYG4" s="265"/>
      <c r="UYH4" s="265"/>
      <c r="UYI4" s="265"/>
      <c r="UYJ4" s="265"/>
      <c r="UYK4" s="265"/>
      <c r="UYL4" s="265"/>
      <c r="UYM4" s="265"/>
      <c r="UYN4" s="265"/>
      <c r="UYO4" s="265"/>
      <c r="UYP4" s="265"/>
      <c r="UYQ4" s="265"/>
      <c r="UYR4" s="265"/>
      <c r="UYS4" s="265"/>
      <c r="UYT4" s="265"/>
      <c r="UYU4" s="265"/>
      <c r="UYV4" s="265"/>
      <c r="UYW4" s="265"/>
      <c r="UYX4" s="265"/>
      <c r="UYY4" s="265"/>
      <c r="UYZ4" s="265"/>
      <c r="UZA4" s="265"/>
      <c r="UZB4" s="265"/>
      <c r="UZC4" s="265"/>
      <c r="UZD4" s="265"/>
      <c r="UZE4" s="265"/>
      <c r="UZF4" s="265"/>
      <c r="UZG4" s="265"/>
      <c r="UZH4" s="265"/>
      <c r="UZI4" s="265"/>
      <c r="UZJ4" s="265"/>
      <c r="UZK4" s="265"/>
      <c r="UZL4" s="265"/>
      <c r="UZM4" s="265"/>
      <c r="UZN4" s="265"/>
      <c r="UZO4" s="265"/>
      <c r="UZP4" s="265"/>
      <c r="UZQ4" s="265"/>
      <c r="UZR4" s="265"/>
      <c r="UZS4" s="265"/>
      <c r="UZT4" s="265"/>
      <c r="UZU4" s="265"/>
      <c r="UZV4" s="265"/>
      <c r="UZW4" s="265"/>
      <c r="UZX4" s="265"/>
      <c r="UZY4" s="265"/>
      <c r="UZZ4" s="265"/>
      <c r="VAA4" s="265"/>
      <c r="VAB4" s="265"/>
      <c r="VAC4" s="265"/>
      <c r="VAD4" s="265"/>
      <c r="VAE4" s="265"/>
      <c r="VAF4" s="265"/>
      <c r="VAG4" s="265"/>
      <c r="VAH4" s="265"/>
      <c r="VAI4" s="265"/>
      <c r="VAJ4" s="265"/>
      <c r="VAK4" s="265"/>
      <c r="VAL4" s="265"/>
      <c r="VAM4" s="265"/>
      <c r="VAN4" s="265"/>
      <c r="VAO4" s="265"/>
      <c r="VAP4" s="265"/>
      <c r="VAQ4" s="265"/>
      <c r="VAR4" s="265"/>
      <c r="VAS4" s="265"/>
      <c r="VAT4" s="265"/>
      <c r="VAU4" s="265"/>
      <c r="VAV4" s="265"/>
      <c r="VAW4" s="265"/>
      <c r="VAX4" s="265"/>
      <c r="VAY4" s="265"/>
      <c r="VAZ4" s="265"/>
      <c r="VBA4" s="265"/>
      <c r="VBB4" s="265"/>
      <c r="VBC4" s="265"/>
      <c r="VBD4" s="265"/>
      <c r="VBE4" s="265"/>
      <c r="VBF4" s="265"/>
      <c r="VBG4" s="265"/>
      <c r="VBH4" s="265"/>
      <c r="VBI4" s="265"/>
      <c r="VBJ4" s="265"/>
      <c r="VBK4" s="265"/>
      <c r="VBL4" s="265"/>
      <c r="VBM4" s="265"/>
      <c r="VBN4" s="265"/>
      <c r="VBO4" s="265"/>
      <c r="VBP4" s="265"/>
      <c r="VBQ4" s="265"/>
      <c r="VBR4" s="265"/>
      <c r="VBS4" s="265"/>
      <c r="VBT4" s="265"/>
      <c r="VBU4" s="265"/>
      <c r="VBV4" s="265"/>
      <c r="VBW4" s="265"/>
      <c r="VBX4" s="265"/>
      <c r="VBY4" s="265"/>
      <c r="VBZ4" s="265"/>
      <c r="VCA4" s="265"/>
      <c r="VCB4" s="265"/>
      <c r="VCC4" s="265"/>
      <c r="VCD4" s="265"/>
      <c r="VCE4" s="265"/>
      <c r="VCF4" s="265"/>
      <c r="VCG4" s="265"/>
      <c r="VCH4" s="265"/>
      <c r="VCI4" s="265"/>
      <c r="VCJ4" s="265"/>
      <c r="VCK4" s="265"/>
      <c r="VCL4" s="265"/>
      <c r="VCM4" s="265"/>
      <c r="VCN4" s="265"/>
      <c r="VCO4" s="265"/>
      <c r="VCP4" s="265"/>
      <c r="VCQ4" s="265"/>
      <c r="VCR4" s="265"/>
      <c r="VCS4" s="265"/>
      <c r="VCT4" s="265"/>
      <c r="VCU4" s="265"/>
      <c r="VCV4" s="265"/>
      <c r="VCW4" s="265"/>
      <c r="VCX4" s="265"/>
      <c r="VCY4" s="265"/>
      <c r="VCZ4" s="265"/>
      <c r="VDA4" s="265"/>
      <c r="VDB4" s="265"/>
      <c r="VDC4" s="265"/>
      <c r="VDD4" s="265"/>
      <c r="VDE4" s="265"/>
      <c r="VDF4" s="265"/>
      <c r="VDG4" s="265"/>
      <c r="VDH4" s="265"/>
      <c r="VDI4" s="265"/>
      <c r="VDJ4" s="265"/>
      <c r="VDK4" s="265"/>
      <c r="VDL4" s="265"/>
      <c r="VDM4" s="265"/>
      <c r="VDN4" s="265"/>
      <c r="VDO4" s="265"/>
      <c r="VDP4" s="265"/>
      <c r="VDQ4" s="265"/>
      <c r="VDR4" s="265"/>
      <c r="VDS4" s="265"/>
      <c r="VDT4" s="265"/>
      <c r="VDU4" s="265"/>
      <c r="VDV4" s="265"/>
      <c r="VDW4" s="265"/>
      <c r="VDX4" s="265"/>
      <c r="VDY4" s="265"/>
      <c r="VDZ4" s="265"/>
      <c r="VEA4" s="265"/>
      <c r="VEB4" s="265"/>
      <c r="VEC4" s="265"/>
      <c r="VED4" s="265"/>
      <c r="VEE4" s="265"/>
      <c r="VEF4" s="265"/>
      <c r="VEG4" s="265"/>
      <c r="VEH4" s="265"/>
      <c r="VEI4" s="265"/>
      <c r="VEJ4" s="265"/>
      <c r="VEK4" s="265"/>
      <c r="VEL4" s="265"/>
      <c r="VEM4" s="265"/>
      <c r="VEN4" s="265"/>
      <c r="VEO4" s="265"/>
      <c r="VEP4" s="265"/>
      <c r="VEQ4" s="265"/>
      <c r="VER4" s="265"/>
      <c r="VES4" s="265"/>
      <c r="VET4" s="265"/>
      <c r="VEU4" s="265"/>
      <c r="VEV4" s="265"/>
      <c r="VEW4" s="265"/>
      <c r="VEX4" s="265"/>
      <c r="VEY4" s="265"/>
      <c r="VEZ4" s="265"/>
      <c r="VFA4" s="265"/>
      <c r="VFB4" s="265"/>
      <c r="VFC4" s="265"/>
      <c r="VFD4" s="265"/>
      <c r="VFE4" s="265"/>
      <c r="VFF4" s="265"/>
      <c r="VFG4" s="265"/>
      <c r="VFH4" s="265"/>
      <c r="VFI4" s="265"/>
      <c r="VFJ4" s="265"/>
      <c r="VFK4" s="265"/>
      <c r="VFL4" s="265"/>
      <c r="VFM4" s="265"/>
      <c r="VFN4" s="265"/>
      <c r="VFO4" s="265"/>
      <c r="VFP4" s="265"/>
      <c r="VFQ4" s="265"/>
      <c r="VFR4" s="265"/>
      <c r="VFS4" s="265"/>
      <c r="VFT4" s="265"/>
      <c r="VFU4" s="265"/>
      <c r="VFV4" s="265"/>
      <c r="VFW4" s="265"/>
      <c r="VFX4" s="265"/>
      <c r="VFY4" s="265"/>
      <c r="VFZ4" s="265"/>
      <c r="VGA4" s="265"/>
      <c r="VGB4" s="265"/>
      <c r="VGC4" s="265"/>
      <c r="VGD4" s="265"/>
      <c r="VGE4" s="265"/>
      <c r="VGF4" s="265"/>
      <c r="VGG4" s="265"/>
      <c r="VGH4" s="265"/>
      <c r="VGI4" s="265"/>
      <c r="VGJ4" s="265"/>
      <c r="VGK4" s="265"/>
      <c r="VGL4" s="265"/>
      <c r="VGM4" s="265"/>
      <c r="VGN4" s="265"/>
      <c r="VGO4" s="265"/>
      <c r="VGP4" s="265"/>
      <c r="VGQ4" s="265"/>
      <c r="VGR4" s="265"/>
      <c r="VGS4" s="265"/>
      <c r="VGT4" s="265"/>
      <c r="VGU4" s="265"/>
      <c r="VGV4" s="265"/>
      <c r="VGW4" s="265"/>
      <c r="VGX4" s="265"/>
      <c r="VGY4" s="265"/>
      <c r="VGZ4" s="265"/>
      <c r="VHA4" s="265"/>
      <c r="VHB4" s="265"/>
      <c r="VHC4" s="265"/>
      <c r="VHD4" s="265"/>
      <c r="VHE4" s="265"/>
      <c r="VHF4" s="265"/>
      <c r="VHG4" s="265"/>
      <c r="VHH4" s="265"/>
      <c r="VHI4" s="265"/>
      <c r="VHJ4" s="265"/>
      <c r="VHK4" s="265"/>
      <c r="VHL4" s="265"/>
      <c r="VHM4" s="265"/>
      <c r="VHN4" s="265"/>
      <c r="VHO4" s="265"/>
      <c r="VHP4" s="265"/>
      <c r="VHQ4" s="265"/>
      <c r="VHR4" s="265"/>
      <c r="VHS4" s="265"/>
      <c r="VHT4" s="265"/>
      <c r="VHU4" s="265"/>
      <c r="VHV4" s="265"/>
      <c r="VHW4" s="265"/>
      <c r="VHX4" s="265"/>
      <c r="VHY4" s="265"/>
      <c r="VHZ4" s="265"/>
      <c r="VIA4" s="265"/>
      <c r="VIB4" s="265"/>
      <c r="VIC4" s="265"/>
      <c r="VID4" s="265"/>
      <c r="VIE4" s="265"/>
      <c r="VIF4" s="265"/>
      <c r="VIG4" s="265"/>
      <c r="VIH4" s="265"/>
      <c r="VII4" s="265"/>
      <c r="VIJ4" s="265"/>
      <c r="VIK4" s="265"/>
      <c r="VIL4" s="265"/>
      <c r="VIM4" s="265"/>
      <c r="VIN4" s="265"/>
      <c r="VIO4" s="265"/>
      <c r="VIP4" s="265"/>
      <c r="VIQ4" s="265"/>
      <c r="VIR4" s="265"/>
      <c r="VIS4" s="265"/>
      <c r="VIT4" s="265"/>
      <c r="VIU4" s="265"/>
      <c r="VIV4" s="265"/>
      <c r="VIW4" s="265"/>
      <c r="VIX4" s="265"/>
      <c r="VIY4" s="265"/>
      <c r="VIZ4" s="265"/>
      <c r="VJA4" s="265"/>
      <c r="VJB4" s="265"/>
      <c r="VJC4" s="265"/>
      <c r="VJD4" s="265"/>
      <c r="VJE4" s="265"/>
      <c r="VJF4" s="265"/>
      <c r="VJG4" s="265"/>
      <c r="VJH4" s="265"/>
      <c r="VJI4" s="265"/>
      <c r="VJJ4" s="265"/>
      <c r="VJK4" s="265"/>
      <c r="VJL4" s="265"/>
      <c r="VJM4" s="265"/>
      <c r="VJN4" s="265"/>
      <c r="VJO4" s="265"/>
      <c r="VJP4" s="265"/>
      <c r="VJQ4" s="265"/>
      <c r="VJR4" s="265"/>
      <c r="VJS4" s="265"/>
      <c r="VJT4" s="265"/>
      <c r="VJU4" s="265"/>
      <c r="VJV4" s="265"/>
      <c r="VJW4" s="265"/>
      <c r="VJX4" s="265"/>
      <c r="VJY4" s="265"/>
      <c r="VJZ4" s="265"/>
      <c r="VKA4" s="265"/>
      <c r="VKB4" s="265"/>
      <c r="VKC4" s="265"/>
      <c r="VKD4" s="265"/>
      <c r="VKE4" s="265"/>
      <c r="VKF4" s="265"/>
      <c r="VKG4" s="265"/>
      <c r="VKH4" s="265"/>
      <c r="VKI4" s="265"/>
      <c r="VKJ4" s="265"/>
      <c r="VKK4" s="265"/>
      <c r="VKL4" s="265"/>
      <c r="VKM4" s="265"/>
      <c r="VKN4" s="265"/>
      <c r="VKO4" s="265"/>
      <c r="VKP4" s="265"/>
      <c r="VKQ4" s="265"/>
      <c r="VKR4" s="265"/>
      <c r="VKS4" s="265"/>
      <c r="VKT4" s="265"/>
      <c r="VKU4" s="265"/>
      <c r="VKV4" s="265"/>
      <c r="VKW4" s="265"/>
      <c r="VKX4" s="265"/>
      <c r="VKY4" s="265"/>
      <c r="VKZ4" s="265"/>
      <c r="VLA4" s="265"/>
      <c r="VLB4" s="265"/>
      <c r="VLC4" s="265"/>
      <c r="VLD4" s="265"/>
      <c r="VLE4" s="265"/>
      <c r="VLF4" s="265"/>
      <c r="VLG4" s="265"/>
      <c r="VLH4" s="265"/>
      <c r="VLI4" s="265"/>
      <c r="VLJ4" s="265"/>
      <c r="VLK4" s="265"/>
      <c r="VLL4" s="265"/>
      <c r="VLM4" s="265"/>
      <c r="VLN4" s="265"/>
      <c r="VLO4" s="265"/>
      <c r="VLP4" s="265"/>
      <c r="VLQ4" s="265"/>
      <c r="VLR4" s="265"/>
      <c r="VLS4" s="265"/>
      <c r="VLT4" s="265"/>
      <c r="VLU4" s="265"/>
      <c r="VLV4" s="265"/>
      <c r="VLW4" s="265"/>
      <c r="VLX4" s="265"/>
      <c r="VLY4" s="265"/>
      <c r="VLZ4" s="265"/>
      <c r="VMA4" s="265"/>
      <c r="VMB4" s="265"/>
      <c r="VMC4" s="265"/>
      <c r="VMD4" s="265"/>
      <c r="VME4" s="265"/>
      <c r="VMF4" s="265"/>
      <c r="VMG4" s="265"/>
      <c r="VMH4" s="265"/>
      <c r="VMI4" s="265"/>
      <c r="VMJ4" s="265"/>
      <c r="VMK4" s="265"/>
      <c r="VML4" s="265"/>
      <c r="VMM4" s="265"/>
      <c r="VMN4" s="265"/>
      <c r="VMO4" s="265"/>
      <c r="VMP4" s="265"/>
      <c r="VMQ4" s="265"/>
      <c r="VMR4" s="265"/>
      <c r="VMS4" s="265"/>
      <c r="VMT4" s="265"/>
      <c r="VMU4" s="265"/>
      <c r="VMV4" s="265"/>
      <c r="VMW4" s="265"/>
      <c r="VMX4" s="265"/>
      <c r="VMY4" s="265"/>
      <c r="VMZ4" s="265"/>
      <c r="VNA4" s="265"/>
      <c r="VNB4" s="265"/>
      <c r="VNC4" s="265"/>
      <c r="VND4" s="265"/>
      <c r="VNE4" s="265"/>
      <c r="VNF4" s="265"/>
      <c r="VNG4" s="265"/>
      <c r="VNH4" s="265"/>
      <c r="VNI4" s="265"/>
      <c r="VNJ4" s="265"/>
      <c r="VNK4" s="265"/>
      <c r="VNL4" s="265"/>
      <c r="VNM4" s="265"/>
      <c r="VNN4" s="265"/>
      <c r="VNO4" s="265"/>
      <c r="VNP4" s="265"/>
      <c r="VNQ4" s="265"/>
      <c r="VNR4" s="265"/>
      <c r="VNS4" s="265"/>
      <c r="VNT4" s="265"/>
      <c r="VNU4" s="265"/>
      <c r="VNV4" s="265"/>
      <c r="VNW4" s="265"/>
      <c r="VNX4" s="265"/>
      <c r="VNY4" s="265"/>
      <c r="VNZ4" s="265"/>
      <c r="VOA4" s="265"/>
      <c r="VOB4" s="265"/>
      <c r="VOC4" s="265"/>
      <c r="VOD4" s="265"/>
      <c r="VOE4" s="265"/>
      <c r="VOF4" s="265"/>
      <c r="VOG4" s="265"/>
      <c r="VOH4" s="265"/>
      <c r="VOI4" s="265"/>
      <c r="VOJ4" s="265"/>
      <c r="VOK4" s="265"/>
      <c r="VOL4" s="265"/>
      <c r="VOM4" s="265"/>
      <c r="VON4" s="265"/>
      <c r="VOO4" s="265"/>
      <c r="VOP4" s="265"/>
      <c r="VOQ4" s="265"/>
      <c r="VOR4" s="265"/>
      <c r="VOS4" s="265"/>
      <c r="VOT4" s="265"/>
      <c r="VOU4" s="265"/>
      <c r="VOV4" s="265"/>
      <c r="VOW4" s="265"/>
      <c r="VOX4" s="265"/>
      <c r="VOY4" s="265"/>
      <c r="VOZ4" s="265"/>
      <c r="VPA4" s="265"/>
      <c r="VPB4" s="265"/>
      <c r="VPC4" s="265"/>
      <c r="VPD4" s="265"/>
      <c r="VPE4" s="265"/>
      <c r="VPF4" s="265"/>
      <c r="VPG4" s="265"/>
      <c r="VPH4" s="265"/>
      <c r="VPI4" s="265"/>
      <c r="VPJ4" s="265"/>
      <c r="VPK4" s="265"/>
      <c r="VPL4" s="265"/>
      <c r="VPM4" s="265"/>
      <c r="VPN4" s="265"/>
      <c r="VPO4" s="265"/>
      <c r="VPP4" s="265"/>
      <c r="VPQ4" s="265"/>
      <c r="VPR4" s="265"/>
      <c r="VPS4" s="265"/>
      <c r="VPT4" s="265"/>
      <c r="VPU4" s="265"/>
      <c r="VPV4" s="265"/>
      <c r="VPW4" s="265"/>
      <c r="VPX4" s="265"/>
      <c r="VPY4" s="265"/>
      <c r="VPZ4" s="265"/>
      <c r="VQA4" s="265"/>
      <c r="VQB4" s="265"/>
      <c r="VQC4" s="265"/>
      <c r="VQD4" s="265"/>
      <c r="VQE4" s="265"/>
      <c r="VQF4" s="265"/>
      <c r="VQG4" s="265"/>
      <c r="VQH4" s="265"/>
      <c r="VQI4" s="265"/>
      <c r="VQJ4" s="265"/>
      <c r="VQK4" s="265"/>
      <c r="VQL4" s="265"/>
      <c r="VQM4" s="265"/>
      <c r="VQN4" s="265"/>
      <c r="VQO4" s="265"/>
      <c r="VQP4" s="265"/>
      <c r="VQQ4" s="265"/>
      <c r="VQR4" s="265"/>
      <c r="VQS4" s="265"/>
      <c r="VQT4" s="265"/>
      <c r="VQU4" s="265"/>
      <c r="VQV4" s="265"/>
      <c r="VQW4" s="265"/>
      <c r="VQX4" s="265"/>
      <c r="VQY4" s="265"/>
      <c r="VQZ4" s="265"/>
      <c r="VRA4" s="265"/>
      <c r="VRB4" s="265"/>
      <c r="VRC4" s="265"/>
      <c r="VRD4" s="265"/>
      <c r="VRE4" s="265"/>
      <c r="VRF4" s="265"/>
      <c r="VRG4" s="265"/>
      <c r="VRH4" s="265"/>
      <c r="VRI4" s="265"/>
      <c r="VRJ4" s="265"/>
      <c r="VRK4" s="265"/>
      <c r="VRL4" s="265"/>
      <c r="VRM4" s="265"/>
      <c r="VRN4" s="265"/>
      <c r="VRO4" s="265"/>
      <c r="VRP4" s="265"/>
      <c r="VRQ4" s="265"/>
      <c r="VRR4" s="265"/>
      <c r="VRS4" s="265"/>
      <c r="VRT4" s="265"/>
      <c r="VRU4" s="265"/>
      <c r="VRV4" s="265"/>
      <c r="VRW4" s="265"/>
      <c r="VRX4" s="265"/>
      <c r="VRY4" s="265"/>
      <c r="VRZ4" s="265"/>
      <c r="VSA4" s="265"/>
      <c r="VSB4" s="265"/>
      <c r="VSC4" s="265"/>
      <c r="VSD4" s="265"/>
      <c r="VSE4" s="265"/>
      <c r="VSF4" s="265"/>
      <c r="VSG4" s="265"/>
      <c r="VSH4" s="265"/>
      <c r="VSI4" s="265"/>
      <c r="VSJ4" s="265"/>
      <c r="VSK4" s="265"/>
      <c r="VSL4" s="265"/>
      <c r="VSM4" s="265"/>
      <c r="VSN4" s="265"/>
      <c r="VSO4" s="265"/>
      <c r="VSP4" s="265"/>
      <c r="VSQ4" s="265"/>
      <c r="VSR4" s="265"/>
      <c r="VSS4" s="265"/>
      <c r="VST4" s="265"/>
      <c r="VSU4" s="265"/>
      <c r="VSV4" s="265"/>
      <c r="VSW4" s="265"/>
      <c r="VSX4" s="265"/>
      <c r="VSY4" s="265"/>
      <c r="VSZ4" s="265"/>
      <c r="VTA4" s="265"/>
      <c r="VTB4" s="265"/>
      <c r="VTC4" s="265"/>
      <c r="VTD4" s="265"/>
      <c r="VTE4" s="265"/>
      <c r="VTF4" s="265"/>
      <c r="VTG4" s="265"/>
      <c r="VTH4" s="265"/>
      <c r="VTI4" s="265"/>
      <c r="VTJ4" s="265"/>
      <c r="VTK4" s="265"/>
      <c r="VTL4" s="265"/>
      <c r="VTM4" s="265"/>
      <c r="VTN4" s="265"/>
      <c r="VTO4" s="265"/>
      <c r="VTP4" s="265"/>
      <c r="VTQ4" s="265"/>
      <c r="VTR4" s="265"/>
      <c r="VTS4" s="265"/>
      <c r="VTT4" s="265"/>
      <c r="VTU4" s="265"/>
      <c r="VTV4" s="265"/>
      <c r="VTW4" s="265"/>
      <c r="VTX4" s="265"/>
      <c r="VTY4" s="265"/>
      <c r="VTZ4" s="265"/>
      <c r="VUA4" s="265"/>
      <c r="VUB4" s="265"/>
      <c r="VUC4" s="265"/>
      <c r="VUD4" s="265"/>
      <c r="VUE4" s="265"/>
      <c r="VUF4" s="265"/>
      <c r="VUG4" s="265"/>
      <c r="VUH4" s="265"/>
      <c r="VUI4" s="265"/>
      <c r="VUJ4" s="265"/>
      <c r="VUK4" s="265"/>
      <c r="VUL4" s="265"/>
      <c r="VUM4" s="265"/>
      <c r="VUN4" s="265"/>
      <c r="VUO4" s="265"/>
      <c r="VUP4" s="265"/>
      <c r="VUQ4" s="265"/>
      <c r="VUR4" s="265"/>
      <c r="VUS4" s="265"/>
      <c r="VUT4" s="265"/>
      <c r="VUU4" s="265"/>
      <c r="VUV4" s="265"/>
      <c r="VUW4" s="265"/>
      <c r="VUX4" s="265"/>
      <c r="VUY4" s="265"/>
      <c r="VUZ4" s="265"/>
      <c r="VVA4" s="265"/>
      <c r="VVB4" s="265"/>
      <c r="VVC4" s="265"/>
      <c r="VVD4" s="265"/>
      <c r="VVE4" s="265"/>
      <c r="VVF4" s="265"/>
      <c r="VVG4" s="265"/>
      <c r="VVH4" s="265"/>
      <c r="VVI4" s="265"/>
      <c r="VVJ4" s="265"/>
      <c r="VVK4" s="265"/>
      <c r="VVL4" s="265"/>
      <c r="VVM4" s="265"/>
      <c r="VVN4" s="265"/>
      <c r="VVO4" s="265"/>
      <c r="VVP4" s="265"/>
      <c r="VVQ4" s="265"/>
      <c r="VVR4" s="265"/>
      <c r="VVS4" s="265"/>
      <c r="VVT4" s="265"/>
      <c r="VVU4" s="265"/>
      <c r="VVV4" s="265"/>
      <c r="VVW4" s="265"/>
      <c r="VVX4" s="265"/>
      <c r="VVY4" s="265"/>
      <c r="VVZ4" s="265"/>
      <c r="VWA4" s="265"/>
      <c r="VWB4" s="265"/>
      <c r="VWC4" s="265"/>
      <c r="VWD4" s="265"/>
      <c r="VWE4" s="265"/>
      <c r="VWF4" s="265"/>
      <c r="VWG4" s="265"/>
      <c r="VWH4" s="265"/>
      <c r="VWI4" s="265"/>
      <c r="VWJ4" s="265"/>
      <c r="VWK4" s="265"/>
      <c r="VWL4" s="265"/>
      <c r="VWM4" s="265"/>
      <c r="VWN4" s="265"/>
      <c r="VWO4" s="265"/>
      <c r="VWP4" s="265"/>
      <c r="VWQ4" s="265"/>
      <c r="VWR4" s="265"/>
      <c r="VWS4" s="265"/>
      <c r="VWT4" s="265"/>
      <c r="VWU4" s="265"/>
      <c r="VWV4" s="265"/>
      <c r="VWW4" s="265"/>
      <c r="VWX4" s="265"/>
      <c r="VWY4" s="265"/>
      <c r="VWZ4" s="265"/>
      <c r="VXA4" s="265"/>
      <c r="VXB4" s="265"/>
      <c r="VXC4" s="265"/>
      <c r="VXD4" s="265"/>
      <c r="VXE4" s="265"/>
      <c r="VXF4" s="265"/>
      <c r="VXG4" s="265"/>
      <c r="VXH4" s="265"/>
      <c r="VXI4" s="265"/>
      <c r="VXJ4" s="265"/>
      <c r="VXK4" s="265"/>
      <c r="VXL4" s="265"/>
      <c r="VXM4" s="265"/>
      <c r="VXN4" s="265"/>
      <c r="VXO4" s="265"/>
      <c r="VXP4" s="265"/>
      <c r="VXQ4" s="265"/>
      <c r="VXR4" s="265"/>
      <c r="VXS4" s="265"/>
      <c r="VXT4" s="265"/>
      <c r="VXU4" s="265"/>
      <c r="VXV4" s="265"/>
      <c r="VXW4" s="265"/>
      <c r="VXX4" s="265"/>
      <c r="VXY4" s="265"/>
      <c r="VXZ4" s="265"/>
      <c r="VYA4" s="265"/>
      <c r="VYB4" s="265"/>
      <c r="VYC4" s="265"/>
      <c r="VYD4" s="265"/>
      <c r="VYE4" s="265"/>
      <c r="VYF4" s="265"/>
      <c r="VYG4" s="265"/>
      <c r="VYH4" s="265"/>
      <c r="VYI4" s="265"/>
      <c r="VYJ4" s="265"/>
      <c r="VYK4" s="265"/>
      <c r="VYL4" s="265"/>
      <c r="VYM4" s="265"/>
      <c r="VYN4" s="265"/>
      <c r="VYO4" s="265"/>
      <c r="VYP4" s="265"/>
      <c r="VYQ4" s="265"/>
      <c r="VYR4" s="265"/>
      <c r="VYS4" s="265"/>
      <c r="VYT4" s="265"/>
      <c r="VYU4" s="265"/>
      <c r="VYV4" s="265"/>
      <c r="VYW4" s="265"/>
      <c r="VYX4" s="265"/>
      <c r="VYY4" s="265"/>
      <c r="VYZ4" s="265"/>
      <c r="VZA4" s="265"/>
      <c r="VZB4" s="265"/>
      <c r="VZC4" s="265"/>
      <c r="VZD4" s="265"/>
      <c r="VZE4" s="265"/>
      <c r="VZF4" s="265"/>
      <c r="VZG4" s="265"/>
      <c r="VZH4" s="265"/>
      <c r="VZI4" s="265"/>
      <c r="VZJ4" s="265"/>
      <c r="VZK4" s="265"/>
      <c r="VZL4" s="265"/>
      <c r="VZM4" s="265"/>
      <c r="VZN4" s="265"/>
      <c r="VZO4" s="265"/>
      <c r="VZP4" s="265"/>
      <c r="VZQ4" s="265"/>
      <c r="VZR4" s="265"/>
      <c r="VZS4" s="265"/>
      <c r="VZT4" s="265"/>
      <c r="VZU4" s="265"/>
      <c r="VZV4" s="265"/>
      <c r="VZW4" s="265"/>
      <c r="VZX4" s="265"/>
      <c r="VZY4" s="265"/>
      <c r="VZZ4" s="265"/>
      <c r="WAA4" s="265"/>
      <c r="WAB4" s="265"/>
      <c r="WAC4" s="265"/>
      <c r="WAD4" s="265"/>
      <c r="WAE4" s="265"/>
      <c r="WAF4" s="265"/>
      <c r="WAG4" s="265"/>
      <c r="WAH4" s="265"/>
      <c r="WAI4" s="265"/>
      <c r="WAJ4" s="265"/>
      <c r="WAK4" s="265"/>
      <c r="WAL4" s="265"/>
      <c r="WAM4" s="265"/>
      <c r="WAN4" s="265"/>
      <c r="WAO4" s="265"/>
      <c r="WAP4" s="265"/>
      <c r="WAQ4" s="265"/>
      <c r="WAR4" s="265"/>
      <c r="WAS4" s="265"/>
      <c r="WAT4" s="265"/>
      <c r="WAU4" s="265"/>
      <c r="WAV4" s="265"/>
      <c r="WAW4" s="265"/>
      <c r="WAX4" s="265"/>
      <c r="WAY4" s="265"/>
      <c r="WAZ4" s="265"/>
      <c r="WBA4" s="265"/>
      <c r="WBB4" s="265"/>
      <c r="WBC4" s="265"/>
      <c r="WBD4" s="265"/>
      <c r="WBE4" s="265"/>
      <c r="WBF4" s="265"/>
      <c r="WBG4" s="265"/>
      <c r="WBH4" s="265"/>
      <c r="WBI4" s="265"/>
      <c r="WBJ4" s="265"/>
      <c r="WBK4" s="265"/>
      <c r="WBL4" s="265"/>
      <c r="WBM4" s="265"/>
      <c r="WBN4" s="265"/>
      <c r="WBO4" s="265"/>
      <c r="WBP4" s="265"/>
      <c r="WBQ4" s="265"/>
      <c r="WBR4" s="265"/>
      <c r="WBS4" s="265"/>
      <c r="WBT4" s="265"/>
      <c r="WBU4" s="265"/>
      <c r="WBV4" s="265"/>
      <c r="WBW4" s="265"/>
      <c r="WBX4" s="265"/>
      <c r="WBY4" s="265"/>
      <c r="WBZ4" s="265"/>
      <c r="WCA4" s="265"/>
      <c r="WCB4" s="265"/>
      <c r="WCC4" s="265"/>
      <c r="WCD4" s="265"/>
      <c r="WCE4" s="265"/>
      <c r="WCF4" s="265"/>
      <c r="WCG4" s="265"/>
      <c r="WCH4" s="265"/>
      <c r="WCI4" s="265"/>
      <c r="WCJ4" s="265"/>
      <c r="WCK4" s="265"/>
      <c r="WCL4" s="265"/>
      <c r="WCM4" s="265"/>
      <c r="WCN4" s="265"/>
      <c r="WCO4" s="265"/>
      <c r="WCP4" s="265"/>
      <c r="WCQ4" s="265"/>
      <c r="WCR4" s="265"/>
      <c r="WCS4" s="265"/>
      <c r="WCT4" s="265"/>
      <c r="WCU4" s="265"/>
      <c r="WCV4" s="265"/>
      <c r="WCW4" s="265"/>
      <c r="WCX4" s="265"/>
      <c r="WCY4" s="265"/>
      <c r="WCZ4" s="265"/>
      <c r="WDA4" s="265"/>
      <c r="WDB4" s="265"/>
      <c r="WDC4" s="265"/>
      <c r="WDD4" s="265"/>
      <c r="WDE4" s="265"/>
      <c r="WDF4" s="265"/>
      <c r="WDG4" s="265"/>
      <c r="WDH4" s="265"/>
      <c r="WDI4" s="265"/>
      <c r="WDJ4" s="265"/>
      <c r="WDK4" s="265"/>
      <c r="WDL4" s="265"/>
      <c r="WDM4" s="265"/>
      <c r="WDN4" s="265"/>
      <c r="WDO4" s="265"/>
      <c r="WDP4" s="265"/>
      <c r="WDQ4" s="265"/>
      <c r="WDR4" s="265"/>
      <c r="WDS4" s="265"/>
      <c r="WDT4" s="265"/>
      <c r="WDU4" s="265"/>
      <c r="WDV4" s="265"/>
      <c r="WDW4" s="265"/>
      <c r="WDX4" s="265"/>
      <c r="WDY4" s="265"/>
      <c r="WDZ4" s="265"/>
      <c r="WEA4" s="265"/>
      <c r="WEB4" s="265"/>
      <c r="WEC4" s="265"/>
      <c r="WED4" s="265"/>
      <c r="WEE4" s="265"/>
      <c r="WEF4" s="265"/>
      <c r="WEG4" s="265"/>
      <c r="WEH4" s="265"/>
      <c r="WEI4" s="265"/>
      <c r="WEJ4" s="265"/>
      <c r="WEK4" s="265"/>
      <c r="WEL4" s="265"/>
      <c r="WEM4" s="265"/>
      <c r="WEN4" s="265"/>
      <c r="WEO4" s="265"/>
      <c r="WEP4" s="265"/>
      <c r="WEQ4" s="265"/>
      <c r="WER4" s="265"/>
      <c r="WES4" s="265"/>
      <c r="WET4" s="265"/>
      <c r="WEU4" s="265"/>
      <c r="WEV4" s="265"/>
      <c r="WEW4" s="265"/>
      <c r="WEX4" s="265"/>
      <c r="WEY4" s="265"/>
      <c r="WEZ4" s="265"/>
      <c r="WFA4" s="265"/>
      <c r="WFB4" s="265"/>
      <c r="WFC4" s="265"/>
      <c r="WFD4" s="265"/>
      <c r="WFE4" s="265"/>
      <c r="WFF4" s="265"/>
      <c r="WFG4" s="265"/>
      <c r="WFH4" s="265"/>
      <c r="WFI4" s="265"/>
      <c r="WFJ4" s="265"/>
      <c r="WFK4" s="265"/>
      <c r="WFL4" s="265"/>
      <c r="WFM4" s="265"/>
      <c r="WFN4" s="265"/>
      <c r="WFO4" s="265"/>
      <c r="WFP4" s="265"/>
      <c r="WFQ4" s="265"/>
      <c r="WFR4" s="265"/>
      <c r="WFS4" s="265"/>
      <c r="WFT4" s="265"/>
      <c r="WFU4" s="265"/>
      <c r="WFV4" s="265"/>
      <c r="WFW4" s="265"/>
      <c r="WFX4" s="265"/>
      <c r="WFY4" s="265"/>
      <c r="WFZ4" s="265"/>
      <c r="WGA4" s="265"/>
      <c r="WGB4" s="265"/>
      <c r="WGC4" s="265"/>
      <c r="WGD4" s="265"/>
      <c r="WGE4" s="265"/>
      <c r="WGF4" s="265"/>
      <c r="WGG4" s="265"/>
      <c r="WGH4" s="265"/>
      <c r="WGI4" s="265"/>
      <c r="WGJ4" s="265"/>
      <c r="WGK4" s="265"/>
      <c r="WGL4" s="265"/>
      <c r="WGM4" s="265"/>
      <c r="WGN4" s="265"/>
      <c r="WGO4" s="265"/>
      <c r="WGP4" s="265"/>
      <c r="WGQ4" s="265"/>
      <c r="WGR4" s="265"/>
      <c r="WGS4" s="265"/>
      <c r="WGT4" s="265"/>
      <c r="WGU4" s="265"/>
      <c r="WGV4" s="265"/>
      <c r="WGW4" s="265"/>
      <c r="WGX4" s="265"/>
      <c r="WGY4" s="265"/>
      <c r="WGZ4" s="265"/>
      <c r="WHA4" s="265"/>
      <c r="WHB4" s="265"/>
      <c r="WHC4" s="265"/>
      <c r="WHD4" s="265"/>
      <c r="WHE4" s="265"/>
      <c r="WHF4" s="265"/>
      <c r="WHG4" s="265"/>
      <c r="WHH4" s="265"/>
      <c r="WHI4" s="265"/>
      <c r="WHJ4" s="265"/>
      <c r="WHK4" s="265"/>
      <c r="WHL4" s="265"/>
      <c r="WHM4" s="265"/>
      <c r="WHN4" s="265"/>
      <c r="WHO4" s="265"/>
      <c r="WHP4" s="265"/>
      <c r="WHQ4" s="265"/>
      <c r="WHR4" s="265"/>
      <c r="WHS4" s="265"/>
      <c r="WHT4" s="265"/>
      <c r="WHU4" s="265"/>
      <c r="WHV4" s="265"/>
      <c r="WHW4" s="265"/>
      <c r="WHX4" s="265"/>
      <c r="WHY4" s="265"/>
      <c r="WHZ4" s="265"/>
      <c r="WIA4" s="265"/>
      <c r="WIB4" s="265"/>
      <c r="WIC4" s="265"/>
      <c r="WID4" s="265"/>
      <c r="WIE4" s="265"/>
      <c r="WIF4" s="265"/>
      <c r="WIG4" s="265"/>
      <c r="WIH4" s="265"/>
      <c r="WII4" s="265"/>
      <c r="WIJ4" s="265"/>
      <c r="WIK4" s="265"/>
      <c r="WIL4" s="265"/>
      <c r="WIM4" s="265"/>
      <c r="WIN4" s="265"/>
      <c r="WIO4" s="265"/>
      <c r="WIP4" s="265"/>
      <c r="WIQ4" s="265"/>
      <c r="WIR4" s="265"/>
      <c r="WIS4" s="265"/>
      <c r="WIT4" s="265"/>
      <c r="WIU4" s="265"/>
      <c r="WIV4" s="265"/>
      <c r="WIW4" s="265"/>
      <c r="WIX4" s="265"/>
      <c r="WIY4" s="265"/>
      <c r="WIZ4" s="265"/>
      <c r="WJA4" s="265"/>
      <c r="WJB4" s="265"/>
      <c r="WJC4" s="265"/>
      <c r="WJD4" s="265"/>
      <c r="WJE4" s="265"/>
      <c r="WJF4" s="265"/>
      <c r="WJG4" s="265"/>
      <c r="WJH4" s="265"/>
      <c r="WJI4" s="265"/>
      <c r="WJJ4" s="265"/>
      <c r="WJK4" s="265"/>
      <c r="WJL4" s="265"/>
      <c r="WJM4" s="265"/>
      <c r="WJN4" s="265"/>
      <c r="WJO4" s="265"/>
      <c r="WJP4" s="265"/>
      <c r="WJQ4" s="265"/>
      <c r="WJR4" s="265"/>
      <c r="WJS4" s="265"/>
      <c r="WJT4" s="265"/>
      <c r="WJU4" s="265"/>
      <c r="WJV4" s="265"/>
      <c r="WJW4" s="265"/>
      <c r="WJX4" s="265"/>
      <c r="WJY4" s="265"/>
      <c r="WJZ4" s="265"/>
      <c r="WKA4" s="265"/>
      <c r="WKB4" s="265"/>
      <c r="WKC4" s="265"/>
      <c r="WKD4" s="265"/>
      <c r="WKE4" s="265"/>
      <c r="WKF4" s="265"/>
      <c r="WKG4" s="265"/>
      <c r="WKH4" s="265"/>
      <c r="WKI4" s="265"/>
      <c r="WKJ4" s="265"/>
      <c r="WKK4" s="265"/>
      <c r="WKL4" s="265"/>
      <c r="WKM4" s="265"/>
      <c r="WKN4" s="265"/>
      <c r="WKO4" s="265"/>
      <c r="WKP4" s="265"/>
      <c r="WKQ4" s="265"/>
      <c r="WKR4" s="265"/>
      <c r="WKS4" s="265"/>
      <c r="WKT4" s="265"/>
      <c r="WKU4" s="265"/>
      <c r="WKV4" s="265"/>
      <c r="WKW4" s="265"/>
      <c r="WKX4" s="265"/>
      <c r="WKY4" s="265"/>
      <c r="WKZ4" s="265"/>
      <c r="WLA4" s="265"/>
      <c r="WLB4" s="265"/>
      <c r="WLC4" s="265"/>
      <c r="WLD4" s="265"/>
      <c r="WLE4" s="265"/>
      <c r="WLF4" s="265"/>
      <c r="WLG4" s="265"/>
      <c r="WLH4" s="265"/>
      <c r="WLI4" s="265"/>
      <c r="WLJ4" s="265"/>
      <c r="WLK4" s="265"/>
      <c r="WLL4" s="265"/>
      <c r="WLM4" s="265"/>
      <c r="WLN4" s="265"/>
      <c r="WLO4" s="265"/>
      <c r="WLP4" s="265"/>
      <c r="WLQ4" s="265"/>
      <c r="WLR4" s="265"/>
      <c r="WLS4" s="265"/>
      <c r="WLT4" s="265"/>
      <c r="WLU4" s="265"/>
      <c r="WLV4" s="265"/>
      <c r="WLW4" s="265"/>
      <c r="WLX4" s="265"/>
      <c r="WLY4" s="265"/>
      <c r="WLZ4" s="265"/>
      <c r="WMA4" s="265"/>
      <c r="WMB4" s="265"/>
      <c r="WMC4" s="265"/>
      <c r="WMD4" s="265"/>
      <c r="WME4" s="265"/>
      <c r="WMF4" s="265"/>
      <c r="WMG4" s="265"/>
      <c r="WMH4" s="265"/>
      <c r="WMI4" s="265"/>
      <c r="WMJ4" s="265"/>
      <c r="WMK4" s="265"/>
      <c r="WML4" s="265"/>
      <c r="WMM4" s="265"/>
      <c r="WMN4" s="265"/>
      <c r="WMO4" s="265"/>
      <c r="WMP4" s="265"/>
      <c r="WMQ4" s="265"/>
      <c r="WMR4" s="265"/>
      <c r="WMS4" s="265"/>
      <c r="WMT4" s="265"/>
      <c r="WMU4" s="265"/>
      <c r="WMV4" s="265"/>
      <c r="WMW4" s="265"/>
      <c r="WMX4" s="265"/>
      <c r="WMY4" s="265"/>
      <c r="WMZ4" s="265"/>
      <c r="WNA4" s="265"/>
      <c r="WNB4" s="265"/>
      <c r="WNC4" s="265"/>
      <c r="WND4" s="265"/>
      <c r="WNE4" s="265"/>
      <c r="WNF4" s="265"/>
      <c r="WNG4" s="265"/>
      <c r="WNH4" s="265"/>
      <c r="WNI4" s="265"/>
      <c r="WNJ4" s="265"/>
      <c r="WNK4" s="265"/>
      <c r="WNL4" s="265"/>
      <c r="WNM4" s="265"/>
      <c r="WNN4" s="265"/>
      <c r="WNO4" s="265"/>
      <c r="WNP4" s="265"/>
      <c r="WNQ4" s="265"/>
      <c r="WNR4" s="265"/>
      <c r="WNS4" s="265"/>
      <c r="WNT4" s="265"/>
      <c r="WNU4" s="265"/>
      <c r="WNV4" s="265"/>
      <c r="WNW4" s="265"/>
      <c r="WNX4" s="265"/>
      <c r="WNY4" s="265"/>
      <c r="WNZ4" s="265"/>
      <c r="WOA4" s="265"/>
      <c r="WOB4" s="265"/>
      <c r="WOC4" s="265"/>
      <c r="WOD4" s="265"/>
      <c r="WOE4" s="265"/>
      <c r="WOF4" s="265"/>
      <c r="WOG4" s="265"/>
      <c r="WOH4" s="265"/>
      <c r="WOI4" s="265"/>
      <c r="WOJ4" s="265"/>
      <c r="WOK4" s="265"/>
      <c r="WOL4" s="265"/>
      <c r="WOM4" s="265"/>
      <c r="WON4" s="265"/>
      <c r="WOO4" s="265"/>
      <c r="WOP4" s="265"/>
      <c r="WOQ4" s="265"/>
      <c r="WOR4" s="265"/>
      <c r="WOS4" s="265"/>
      <c r="WOT4" s="265"/>
      <c r="WOU4" s="265"/>
      <c r="WOV4" s="265"/>
      <c r="WOW4" s="265"/>
      <c r="WOX4" s="265"/>
      <c r="WOY4" s="265"/>
      <c r="WOZ4" s="265"/>
      <c r="WPA4" s="265"/>
      <c r="WPB4" s="265"/>
      <c r="WPC4" s="265"/>
      <c r="WPD4" s="265"/>
      <c r="WPE4" s="265"/>
      <c r="WPF4" s="265"/>
      <c r="WPG4" s="265"/>
      <c r="WPH4" s="265"/>
      <c r="WPI4" s="265"/>
      <c r="WPJ4" s="265"/>
      <c r="WPK4" s="265"/>
      <c r="WPL4" s="265"/>
      <c r="WPM4" s="265"/>
      <c r="WPN4" s="265"/>
      <c r="WPO4" s="265"/>
      <c r="WPP4" s="265"/>
      <c r="WPQ4" s="265"/>
      <c r="WPR4" s="265"/>
      <c r="WPS4" s="265"/>
      <c r="WPT4" s="265"/>
      <c r="WPU4" s="265"/>
      <c r="WPV4" s="265"/>
      <c r="WPW4" s="265"/>
      <c r="WPX4" s="265"/>
      <c r="WPY4" s="265"/>
      <c r="WPZ4" s="265"/>
      <c r="WQA4" s="265"/>
      <c r="WQB4" s="265"/>
      <c r="WQC4" s="265"/>
      <c r="WQD4" s="265"/>
      <c r="WQE4" s="265"/>
      <c r="WQF4" s="265"/>
      <c r="WQG4" s="265"/>
      <c r="WQH4" s="265"/>
      <c r="WQI4" s="265"/>
      <c r="WQJ4" s="265"/>
      <c r="WQK4" s="265"/>
      <c r="WQL4" s="265"/>
      <c r="WQM4" s="265"/>
      <c r="WQN4" s="265"/>
      <c r="WQO4" s="265"/>
      <c r="WQP4" s="265"/>
      <c r="WQQ4" s="265"/>
      <c r="WQR4" s="265"/>
      <c r="WQS4" s="265"/>
      <c r="WQT4" s="265"/>
      <c r="WQU4" s="265"/>
      <c r="WQV4" s="265"/>
      <c r="WQW4" s="265"/>
      <c r="WQX4" s="265"/>
      <c r="WQY4" s="265"/>
      <c r="WQZ4" s="265"/>
      <c r="WRA4" s="265"/>
      <c r="WRB4" s="265"/>
      <c r="WRC4" s="265"/>
      <c r="WRD4" s="265"/>
      <c r="WRE4" s="265"/>
      <c r="WRF4" s="265"/>
      <c r="WRG4" s="265"/>
      <c r="WRH4" s="265"/>
      <c r="WRI4" s="265"/>
      <c r="WRJ4" s="265"/>
      <c r="WRK4" s="265"/>
      <c r="WRL4" s="265"/>
      <c r="WRM4" s="265"/>
      <c r="WRN4" s="265"/>
      <c r="WRO4" s="265"/>
      <c r="WRP4" s="265"/>
      <c r="WRQ4" s="265"/>
      <c r="WRR4" s="265"/>
      <c r="WRS4" s="265"/>
      <c r="WRT4" s="265"/>
      <c r="WRU4" s="265"/>
      <c r="WRV4" s="265"/>
      <c r="WRW4" s="265"/>
      <c r="WRX4" s="265"/>
      <c r="WRY4" s="265"/>
      <c r="WRZ4" s="265"/>
      <c r="WSA4" s="265"/>
      <c r="WSB4" s="265"/>
      <c r="WSC4" s="265"/>
      <c r="WSD4" s="265"/>
      <c r="WSE4" s="265"/>
      <c r="WSF4" s="265"/>
      <c r="WSG4" s="265"/>
      <c r="WSH4" s="265"/>
      <c r="WSI4" s="265"/>
      <c r="WSJ4" s="265"/>
      <c r="WSK4" s="265"/>
      <c r="WSL4" s="265"/>
      <c r="WSM4" s="265"/>
      <c r="WSN4" s="265"/>
      <c r="WSO4" s="265"/>
      <c r="WSP4" s="265"/>
      <c r="WSQ4" s="265"/>
      <c r="WSR4" s="265"/>
      <c r="WSS4" s="265"/>
      <c r="WST4" s="265"/>
      <c r="WSU4" s="265"/>
      <c r="WSV4" s="265"/>
      <c r="WSW4" s="265"/>
      <c r="WSX4" s="265"/>
      <c r="WSY4" s="265"/>
      <c r="WSZ4" s="265"/>
      <c r="WTA4" s="265"/>
      <c r="WTB4" s="265"/>
      <c r="WTC4" s="265"/>
      <c r="WTD4" s="265"/>
      <c r="WTE4" s="265"/>
      <c r="WTF4" s="265"/>
      <c r="WTG4" s="265"/>
      <c r="WTH4" s="265"/>
      <c r="WTI4" s="265"/>
      <c r="WTJ4" s="265"/>
      <c r="WTK4" s="265"/>
      <c r="WTL4" s="265"/>
      <c r="WTM4" s="265"/>
      <c r="WTN4" s="265"/>
      <c r="WTO4" s="265"/>
      <c r="WTP4" s="265"/>
      <c r="WTQ4" s="265"/>
      <c r="WTR4" s="265"/>
      <c r="WTS4" s="265"/>
      <c r="WTT4" s="265"/>
      <c r="WTU4" s="265"/>
      <c r="WTV4" s="265"/>
      <c r="WTW4" s="265"/>
      <c r="WTX4" s="265"/>
      <c r="WTY4" s="265"/>
      <c r="WTZ4" s="265"/>
      <c r="WUA4" s="265"/>
      <c r="WUB4" s="265"/>
      <c r="WUC4" s="265"/>
      <c r="WUD4" s="265"/>
      <c r="WUE4" s="265"/>
      <c r="WUF4" s="265"/>
      <c r="WUG4" s="265"/>
      <c r="WUH4" s="265"/>
      <c r="WUI4" s="265"/>
      <c r="WUJ4" s="265"/>
      <c r="WUK4" s="265"/>
      <c r="WUL4" s="265"/>
      <c r="WUM4" s="265"/>
      <c r="WUN4" s="265"/>
      <c r="WUO4" s="265"/>
      <c r="WUP4" s="265"/>
      <c r="WUQ4" s="265"/>
      <c r="WUR4" s="265"/>
      <c r="WUS4" s="265"/>
      <c r="WUT4" s="265"/>
      <c r="WUU4" s="265"/>
      <c r="WUV4" s="265"/>
      <c r="WUW4" s="265"/>
      <c r="WUX4" s="265"/>
      <c r="WUY4" s="265"/>
      <c r="WUZ4" s="265"/>
      <c r="WVA4" s="265"/>
      <c r="WVB4" s="265"/>
      <c r="WVC4" s="265"/>
      <c r="WVD4" s="265"/>
      <c r="WVE4" s="265"/>
      <c r="WVF4" s="265"/>
      <c r="WVG4" s="265"/>
      <c r="WVH4" s="265"/>
      <c r="WVI4" s="265"/>
      <c r="WVJ4" s="265"/>
      <c r="WVK4" s="265"/>
      <c r="WVL4" s="265"/>
      <c r="WVM4" s="265"/>
      <c r="WVN4" s="265"/>
      <c r="WVO4" s="265"/>
      <c r="WVP4" s="265"/>
      <c r="WVQ4" s="265"/>
      <c r="WVR4" s="265"/>
      <c r="WVS4" s="265"/>
      <c r="WVT4" s="265"/>
      <c r="WVU4" s="265"/>
      <c r="WVV4" s="265"/>
      <c r="WVW4" s="265"/>
      <c r="WVX4" s="265"/>
      <c r="WVY4" s="265"/>
      <c r="WVZ4" s="265"/>
      <c r="WWA4" s="265"/>
      <c r="WWB4" s="265"/>
      <c r="WWC4" s="265"/>
      <c r="WWD4" s="265"/>
      <c r="WWE4" s="265"/>
      <c r="WWF4" s="265"/>
      <c r="WWG4" s="265"/>
      <c r="WWH4" s="265"/>
      <c r="WWI4" s="265"/>
      <c r="WWJ4" s="265"/>
      <c r="WWK4" s="265"/>
      <c r="WWL4" s="265"/>
      <c r="WWM4" s="265"/>
      <c r="WWN4" s="265"/>
      <c r="WWO4" s="265"/>
      <c r="WWP4" s="265"/>
      <c r="WWQ4" s="265"/>
      <c r="WWR4" s="265"/>
      <c r="WWS4" s="265"/>
      <c r="WWT4" s="265"/>
      <c r="WWU4" s="265"/>
      <c r="WWV4" s="265"/>
      <c r="WWW4" s="265"/>
      <c r="WWX4" s="265"/>
      <c r="WWY4" s="265"/>
      <c r="WWZ4" s="265"/>
      <c r="WXA4" s="265"/>
      <c r="WXB4" s="265"/>
      <c r="WXC4" s="265"/>
      <c r="WXD4" s="265"/>
      <c r="WXE4" s="265"/>
      <c r="WXF4" s="265"/>
      <c r="WXG4" s="265"/>
      <c r="WXH4" s="265"/>
      <c r="WXI4" s="265"/>
      <c r="WXJ4" s="265"/>
      <c r="WXK4" s="265"/>
      <c r="WXL4" s="265"/>
      <c r="WXM4" s="265"/>
      <c r="WXN4" s="265"/>
      <c r="WXO4" s="265"/>
      <c r="WXP4" s="265"/>
      <c r="WXQ4" s="265"/>
      <c r="WXR4" s="265"/>
      <c r="WXS4" s="265"/>
      <c r="WXT4" s="265"/>
      <c r="WXU4" s="265"/>
      <c r="WXV4" s="265"/>
      <c r="WXW4" s="265"/>
      <c r="WXX4" s="265"/>
      <c r="WXY4" s="265"/>
      <c r="WXZ4" s="265"/>
      <c r="WYA4" s="265"/>
      <c r="WYB4" s="265"/>
      <c r="WYC4" s="265"/>
      <c r="WYD4" s="265"/>
      <c r="WYE4" s="265"/>
      <c r="WYF4" s="265"/>
      <c r="WYG4" s="265"/>
      <c r="WYH4" s="265"/>
      <c r="WYI4" s="265"/>
      <c r="WYJ4" s="265"/>
      <c r="WYK4" s="265"/>
      <c r="WYL4" s="265"/>
      <c r="WYM4" s="265"/>
      <c r="WYN4" s="265"/>
      <c r="WYO4" s="265"/>
      <c r="WYP4" s="265"/>
      <c r="WYQ4" s="265"/>
      <c r="WYR4" s="265"/>
      <c r="WYS4" s="265"/>
      <c r="WYT4" s="265"/>
      <c r="WYU4" s="265"/>
      <c r="WYV4" s="265"/>
      <c r="WYW4" s="265"/>
      <c r="WYX4" s="265"/>
      <c r="WYY4" s="265"/>
      <c r="WYZ4" s="265"/>
      <c r="WZA4" s="265"/>
      <c r="WZB4" s="265"/>
      <c r="WZC4" s="265"/>
      <c r="WZD4" s="265"/>
      <c r="WZE4" s="265"/>
      <c r="WZF4" s="265"/>
      <c r="WZG4" s="265"/>
      <c r="WZH4" s="265"/>
      <c r="WZI4" s="265"/>
      <c r="WZJ4" s="265"/>
      <c r="WZK4" s="265"/>
      <c r="WZL4" s="265"/>
      <c r="WZM4" s="265"/>
      <c r="WZN4" s="265"/>
      <c r="WZO4" s="265"/>
      <c r="WZP4" s="265"/>
      <c r="WZQ4" s="265"/>
      <c r="WZR4" s="265"/>
      <c r="WZS4" s="265"/>
      <c r="WZT4" s="265"/>
      <c r="WZU4" s="265"/>
      <c r="WZV4" s="265"/>
      <c r="WZW4" s="265"/>
      <c r="WZX4" s="265"/>
      <c r="WZY4" s="265"/>
      <c r="WZZ4" s="265"/>
      <c r="XAA4" s="265"/>
      <c r="XAB4" s="265"/>
      <c r="XAC4" s="265"/>
      <c r="XAD4" s="265"/>
      <c r="XAE4" s="265"/>
      <c r="XAF4" s="265"/>
      <c r="XAG4" s="265"/>
      <c r="XAH4" s="265"/>
      <c r="XAI4" s="265"/>
      <c r="XAJ4" s="265"/>
      <c r="XAK4" s="265"/>
      <c r="XAL4" s="265"/>
      <c r="XAM4" s="265"/>
      <c r="XAN4" s="265"/>
      <c r="XAO4" s="265"/>
      <c r="XAP4" s="265"/>
      <c r="XAQ4" s="265"/>
      <c r="XAR4" s="265"/>
      <c r="XAS4" s="265"/>
      <c r="XAT4" s="265"/>
      <c r="XAU4" s="265"/>
      <c r="XAV4" s="265"/>
      <c r="XAW4" s="265"/>
      <c r="XAX4" s="265"/>
      <c r="XAY4" s="265"/>
      <c r="XAZ4" s="265"/>
      <c r="XBA4" s="265"/>
      <c r="XBB4" s="265"/>
      <c r="XBC4" s="265"/>
      <c r="XBD4" s="265"/>
      <c r="XBE4" s="265"/>
      <c r="XBF4" s="265"/>
      <c r="XBG4" s="265"/>
      <c r="XBH4" s="265"/>
      <c r="XBI4" s="265"/>
      <c r="XBJ4" s="265"/>
      <c r="XBK4" s="265"/>
      <c r="XBL4" s="265"/>
      <c r="XBM4" s="265"/>
      <c r="XBN4" s="265"/>
      <c r="XBO4" s="265"/>
      <c r="XBP4" s="265"/>
      <c r="XBQ4" s="265"/>
      <c r="XBR4" s="265"/>
      <c r="XBS4" s="265"/>
      <c r="XBT4" s="265"/>
      <c r="XBU4" s="265"/>
      <c r="XBV4" s="265"/>
      <c r="XBW4" s="265"/>
      <c r="XBX4" s="265"/>
      <c r="XBY4" s="265"/>
      <c r="XBZ4" s="265"/>
      <c r="XCA4" s="265"/>
      <c r="XCB4" s="265"/>
      <c r="XCC4" s="265"/>
      <c r="XCD4" s="265"/>
      <c r="XCE4" s="265"/>
      <c r="XCF4" s="265"/>
      <c r="XCG4" s="265"/>
      <c r="XCH4" s="265"/>
      <c r="XCI4" s="265"/>
      <c r="XCJ4" s="265"/>
      <c r="XCK4" s="265"/>
      <c r="XCL4" s="265"/>
      <c r="XCM4" s="265"/>
      <c r="XCN4" s="265"/>
      <c r="XCO4" s="265"/>
      <c r="XCP4" s="265"/>
      <c r="XCQ4" s="265"/>
      <c r="XCR4" s="265"/>
      <c r="XCS4" s="265"/>
      <c r="XCT4" s="265"/>
      <c r="XCU4" s="265"/>
      <c r="XCV4" s="265"/>
      <c r="XCW4" s="265"/>
      <c r="XCX4" s="265"/>
      <c r="XCY4" s="265"/>
      <c r="XCZ4" s="265"/>
      <c r="XDA4" s="265"/>
      <c r="XDB4" s="265"/>
      <c r="XDC4" s="265"/>
      <c r="XDD4" s="265"/>
      <c r="XDE4" s="265"/>
      <c r="XDF4" s="265"/>
      <c r="XDG4" s="265"/>
      <c r="XDH4" s="265"/>
      <c r="XDI4" s="265"/>
      <c r="XDJ4" s="265"/>
      <c r="XDK4" s="265"/>
      <c r="XDL4" s="265"/>
      <c r="XDM4" s="265"/>
      <c r="XDN4" s="265"/>
      <c r="XDO4" s="265"/>
      <c r="XDP4" s="265"/>
      <c r="XDQ4" s="265"/>
      <c r="XDR4" s="265"/>
      <c r="XDS4" s="265"/>
      <c r="XDT4" s="265"/>
      <c r="XDU4" s="265"/>
      <c r="XDV4" s="265"/>
      <c r="XDW4" s="265"/>
      <c r="XDX4" s="265"/>
      <c r="XDY4" s="265"/>
      <c r="XDZ4" s="265"/>
      <c r="XEA4" s="265"/>
      <c r="XEB4" s="265"/>
      <c r="XEC4" s="265"/>
      <c r="XED4" s="265"/>
      <c r="XEE4" s="265"/>
      <c r="XEF4" s="265"/>
      <c r="XEG4" s="265"/>
      <c r="XEH4" s="265"/>
      <c r="XEI4" s="265"/>
      <c r="XEJ4" s="265"/>
      <c r="XEK4" s="265"/>
      <c r="XEL4" s="265"/>
      <c r="XEM4" s="265"/>
      <c r="XEN4" s="265"/>
      <c r="XEO4" s="265"/>
      <c r="XEP4" s="265"/>
      <c r="XEQ4" s="265"/>
      <c r="XER4" s="265"/>
      <c r="XES4" s="265"/>
      <c r="XET4" s="265"/>
    </row>
    <row r="5" ht="34" customHeight="1" spans="1:1024 1025:16374">
      <c r="A5" s="266" t="s">
        <v>503</v>
      </c>
      <c r="B5" s="190">
        <f>SUM(B6:B20)</f>
        <v>589997</v>
      </c>
      <c r="C5" s="190">
        <f>SUM(C6:C20)</f>
        <v>793256</v>
      </c>
      <c r="D5" s="191">
        <f>B5/C5*100</f>
        <v>74.3766199058059</v>
      </c>
    </row>
    <row r="6" ht="34" customHeight="1" spans="1:1024 1025:16374">
      <c r="A6" s="267" t="s">
        <v>504</v>
      </c>
      <c r="B6" s="268">
        <v>134325</v>
      </c>
      <c r="C6" s="268">
        <f>215775+12000</f>
        <v>227775</v>
      </c>
      <c r="D6" s="195">
        <f t="shared" ref="D6:D20" si="0">B6/C6*100</f>
        <v>58.9726703984195</v>
      </c>
    </row>
    <row r="7" ht="34" customHeight="1" spans="1:1024 1025:16374">
      <c r="A7" s="267" t="s">
        <v>505</v>
      </c>
      <c r="B7" s="268">
        <v>79259</v>
      </c>
      <c r="C7" s="268">
        <f>97381+10</f>
        <v>97391</v>
      </c>
      <c r="D7" s="195">
        <f t="shared" si="0"/>
        <v>81.3822632481441</v>
      </c>
    </row>
    <row r="8" ht="34" customHeight="1" spans="1:1024 1025:16374">
      <c r="A8" s="267" t="s">
        <v>506</v>
      </c>
      <c r="B8" s="268">
        <v>2256</v>
      </c>
      <c r="C8" s="268">
        <v>8672</v>
      </c>
      <c r="D8" s="195">
        <f t="shared" si="0"/>
        <v>26.0147601476015</v>
      </c>
    </row>
    <row r="9" ht="34" customHeight="1" spans="1:1024 1025:16374">
      <c r="A9" s="267" t="s">
        <v>507</v>
      </c>
      <c r="B9" s="268">
        <v>1891</v>
      </c>
      <c r="C9" s="268">
        <v>4863</v>
      </c>
      <c r="D9" s="195">
        <f t="shared" si="0"/>
        <v>38.8854616491877</v>
      </c>
    </row>
    <row r="10" ht="34" customHeight="1" spans="1:1024 1025:16374">
      <c r="A10" s="267" t="s">
        <v>508</v>
      </c>
      <c r="B10" s="268">
        <v>193536</v>
      </c>
      <c r="C10" s="268">
        <v>107044</v>
      </c>
      <c r="D10" s="195">
        <f t="shared" si="0"/>
        <v>180.800418519487</v>
      </c>
    </row>
    <row r="11" ht="34" customHeight="1" spans="1:1024 1025:16374">
      <c r="A11" s="267" t="s">
        <v>509</v>
      </c>
      <c r="B11" s="268">
        <v>899</v>
      </c>
      <c r="C11" s="268">
        <v>4088</v>
      </c>
      <c r="D11" s="195">
        <f t="shared" si="0"/>
        <v>21.9911937377691</v>
      </c>
    </row>
    <row r="12" ht="34" customHeight="1" spans="1:1024 1025:16374">
      <c r="A12" s="267" t="s">
        <v>510</v>
      </c>
      <c r="B12" s="269">
        <v>8982</v>
      </c>
      <c r="C12" s="269">
        <v>142342</v>
      </c>
      <c r="D12" s="195">
        <f t="shared" si="0"/>
        <v>6.31015441682708</v>
      </c>
    </row>
    <row r="13" ht="34" customHeight="1" spans="1:1024 1025:16374">
      <c r="A13" s="267" t="s">
        <v>511</v>
      </c>
      <c r="B13" s="269"/>
      <c r="C13" s="269"/>
      <c r="D13" s="195"/>
    </row>
    <row r="14" ht="34" customHeight="1" spans="1:1024 1025:16374">
      <c r="A14" s="267" t="s">
        <v>512</v>
      </c>
      <c r="B14" s="269">
        <v>50066</v>
      </c>
      <c r="C14" s="269">
        <v>46946</v>
      </c>
      <c r="D14" s="195">
        <f t="shared" si="0"/>
        <v>106.645933625868</v>
      </c>
    </row>
    <row r="15" ht="34" customHeight="1" spans="1:1024 1025:16374">
      <c r="A15" s="267" t="s">
        <v>513</v>
      </c>
      <c r="B15" s="269">
        <v>65180</v>
      </c>
      <c r="C15" s="269">
        <v>90478</v>
      </c>
      <c r="D15" s="195">
        <f t="shared" si="0"/>
        <v>72.0396118393422</v>
      </c>
    </row>
    <row r="16" ht="34" customHeight="1" spans="1:1024 1025:16374">
      <c r="A16" s="267" t="s">
        <v>514</v>
      </c>
      <c r="B16" s="269">
        <v>11039</v>
      </c>
      <c r="C16" s="269">
        <v>10923</v>
      </c>
      <c r="D16" s="195">
        <f t="shared" si="0"/>
        <v>101.061979309713</v>
      </c>
    </row>
    <row r="17" ht="34" customHeight="1" spans="1:4">
      <c r="A17" s="267" t="s">
        <v>515</v>
      </c>
      <c r="B17" s="269">
        <v>2754</v>
      </c>
      <c r="C17" s="269">
        <v>1477</v>
      </c>
      <c r="D17" s="195">
        <f t="shared" si="0"/>
        <v>186.45903859174</v>
      </c>
    </row>
    <row r="18" ht="34" customHeight="1" spans="1:4">
      <c r="A18" s="267" t="s">
        <v>516</v>
      </c>
      <c r="B18" s="270">
        <v>26000</v>
      </c>
      <c r="C18" s="270">
        <v>26000</v>
      </c>
      <c r="D18" s="195">
        <f t="shared" si="0"/>
        <v>100</v>
      </c>
    </row>
    <row r="19" ht="34" customHeight="1" spans="1:4">
      <c r="A19" s="267" t="s">
        <v>517</v>
      </c>
      <c r="B19" s="270">
        <v>10000</v>
      </c>
      <c r="C19" s="270">
        <v>10000</v>
      </c>
      <c r="D19" s="195">
        <f t="shared" si="0"/>
        <v>100</v>
      </c>
    </row>
    <row r="20" ht="34" customHeight="1" spans="1:4">
      <c r="A20" s="267" t="s">
        <v>518</v>
      </c>
      <c r="B20" s="268">
        <v>3810</v>
      </c>
      <c r="C20" s="268">
        <v>15257</v>
      </c>
      <c r="D20" s="195">
        <f t="shared" si="0"/>
        <v>24.972143933932</v>
      </c>
    </row>
  </sheetData>
  <mergeCells count="1">
    <mergeCell ref="A2:D2"/>
  </mergeCells>
  <printOptions horizontalCentered="1"/>
  <pageMargins left="0.707638888888889" right="0.707638888888889" top="0.984027777777778" bottom="0.984027777777778" header="0.313888888888889" footer="0.649305555555556"/>
  <pageSetup paperSize="9" firstPageNumber="40" orientation="portrait" useFirstPageNumber="1" horizontalDpi="600"/>
  <headerFooter>
    <oddFooter>&amp;C&amp;"Times New Roman"&amp;10-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workbookViewId="0">
      <selection activeCell="D92" sqref="D92"/>
    </sheetView>
  </sheetViews>
  <sheetFormatPr defaultColWidth="9" defaultRowHeight="11.25" outlineLevelCol="6"/>
  <cols>
    <col min="1" max="1" width="38.75" style="236" customWidth="1"/>
    <col min="2" max="3" width="14.625" style="236" customWidth="1"/>
    <col min="4" max="4" width="16.25" style="237" customWidth="1"/>
    <col min="5" max="16384" width="9" style="236"/>
  </cols>
  <sheetData>
    <row r="1" ht="18.6" customHeight="1" spans="1:7">
      <c r="A1" s="238" t="s">
        <v>519</v>
      </c>
    </row>
    <row r="2" ht="24" spans="1:7">
      <c r="A2" s="239" t="s">
        <v>520</v>
      </c>
      <c r="B2" s="239"/>
      <c r="C2" s="239"/>
      <c r="D2" s="239"/>
    </row>
    <row r="3" ht="21" customHeight="1" spans="1:7">
      <c r="A3" s="240"/>
      <c r="D3" s="241" t="s">
        <v>29</v>
      </c>
    </row>
    <row r="4" ht="43.5" customHeight="1" spans="1:7">
      <c r="A4" s="242" t="s">
        <v>521</v>
      </c>
      <c r="B4" s="243" t="s">
        <v>31</v>
      </c>
      <c r="C4" s="244" t="s">
        <v>522</v>
      </c>
      <c r="D4" s="244" t="s">
        <v>523</v>
      </c>
    </row>
    <row r="5" s="235" customFormat="1" ht="18" customHeight="1" spans="1:7">
      <c r="A5" s="245" t="s">
        <v>504</v>
      </c>
      <c r="B5" s="246">
        <f>SUM(B6:B9)</f>
        <v>134325</v>
      </c>
      <c r="C5" s="246">
        <v>227775</v>
      </c>
      <c r="D5" s="247">
        <f t="shared" ref="D5:D20" si="0">B5/C5</f>
        <v>0.589726703984195</v>
      </c>
    </row>
    <row r="6" ht="18" customHeight="1" spans="1:7">
      <c r="A6" s="248" t="s">
        <v>524</v>
      </c>
      <c r="B6" s="249">
        <v>80519</v>
      </c>
      <c r="C6" s="249">
        <v>96457</v>
      </c>
      <c r="D6" s="250">
        <f t="shared" si="0"/>
        <v>0.834765750541692</v>
      </c>
    </row>
    <row r="7" ht="18" customHeight="1" spans="1:7">
      <c r="A7" s="248" t="s">
        <v>525</v>
      </c>
      <c r="B7" s="249">
        <v>15176</v>
      </c>
      <c r="C7" s="249">
        <v>29478</v>
      </c>
      <c r="D7" s="250">
        <f t="shared" si="0"/>
        <v>0.514824614967094</v>
      </c>
    </row>
    <row r="8" ht="18" customHeight="1" spans="1:7">
      <c r="A8" s="248" t="s">
        <v>526</v>
      </c>
      <c r="B8" s="249">
        <v>5566</v>
      </c>
      <c r="C8" s="249">
        <v>13715</v>
      </c>
      <c r="D8" s="250">
        <f t="shared" si="0"/>
        <v>0.405833029529712</v>
      </c>
    </row>
    <row r="9" ht="18" customHeight="1" spans="1:7">
      <c r="A9" s="248" t="s">
        <v>527</v>
      </c>
      <c r="B9" s="249">
        <v>33064</v>
      </c>
      <c r="C9" s="249">
        <v>88125</v>
      </c>
      <c r="D9" s="250">
        <f t="shared" si="0"/>
        <v>0.375194326241135</v>
      </c>
      <c r="G9" s="251"/>
    </row>
    <row r="10" s="235" customFormat="1" ht="18" customHeight="1" spans="1:7">
      <c r="A10" s="245" t="s">
        <v>505</v>
      </c>
      <c r="B10" s="246">
        <f>SUM(B11:B20)</f>
        <v>79259</v>
      </c>
      <c r="C10" s="246">
        <v>97391</v>
      </c>
      <c r="D10" s="247">
        <f t="shared" si="0"/>
        <v>0.813822632481441</v>
      </c>
    </row>
    <row r="11" ht="18" customHeight="1" spans="1:7">
      <c r="A11" s="248" t="s">
        <v>528</v>
      </c>
      <c r="B11" s="249">
        <v>9961</v>
      </c>
      <c r="C11" s="249">
        <v>6183</v>
      </c>
      <c r="D11" s="250">
        <f t="shared" si="0"/>
        <v>1.61103024421802</v>
      </c>
    </row>
    <row r="12" ht="18" customHeight="1" spans="1:7">
      <c r="A12" s="248" t="s">
        <v>529</v>
      </c>
      <c r="B12" s="249">
        <v>101</v>
      </c>
      <c r="C12" s="249">
        <v>201</v>
      </c>
      <c r="D12" s="250">
        <f t="shared" si="0"/>
        <v>0.502487562189055</v>
      </c>
    </row>
    <row r="13" ht="18" customHeight="1" spans="1:7">
      <c r="A13" s="248" t="s">
        <v>530</v>
      </c>
      <c r="B13" s="249">
        <v>105</v>
      </c>
      <c r="C13" s="249">
        <v>119</v>
      </c>
      <c r="D13" s="250">
        <f t="shared" si="0"/>
        <v>0.882352941176471</v>
      </c>
    </row>
    <row r="14" ht="18" customHeight="1" spans="1:7">
      <c r="A14" s="248" t="s">
        <v>531</v>
      </c>
      <c r="B14" s="249">
        <v>58</v>
      </c>
      <c r="C14" s="249">
        <v>153</v>
      </c>
      <c r="D14" s="250">
        <f t="shared" si="0"/>
        <v>0.379084967320261</v>
      </c>
    </row>
    <row r="15" ht="18" customHeight="1" spans="1:7">
      <c r="A15" s="248" t="s">
        <v>532</v>
      </c>
      <c r="B15" s="249">
        <v>8985</v>
      </c>
      <c r="C15" s="249">
        <v>9879</v>
      </c>
      <c r="D15" s="250">
        <f t="shared" si="0"/>
        <v>0.909505010628606</v>
      </c>
    </row>
    <row r="16" ht="18" customHeight="1" spans="1:7">
      <c r="A16" s="248" t="s">
        <v>533</v>
      </c>
      <c r="B16" s="249">
        <v>124</v>
      </c>
      <c r="C16" s="249">
        <v>92</v>
      </c>
      <c r="D16" s="250">
        <f t="shared" si="0"/>
        <v>1.34782608695652</v>
      </c>
    </row>
    <row r="17" ht="18" customHeight="1" spans="1:4">
      <c r="A17" s="248" t="s">
        <v>534</v>
      </c>
      <c r="B17" s="249">
        <v>55</v>
      </c>
      <c r="C17" s="252">
        <v>100</v>
      </c>
      <c r="D17" s="250">
        <f t="shared" si="0"/>
        <v>0.55</v>
      </c>
    </row>
    <row r="18" ht="18" customHeight="1" spans="1:4">
      <c r="A18" s="248" t="s">
        <v>535</v>
      </c>
      <c r="B18" s="249">
        <v>776</v>
      </c>
      <c r="C18" s="249">
        <v>1126</v>
      </c>
      <c r="D18" s="250">
        <f t="shared" si="0"/>
        <v>0.689165186500888</v>
      </c>
    </row>
    <row r="19" ht="18" customHeight="1" spans="1:4">
      <c r="A19" s="248" t="s">
        <v>536</v>
      </c>
      <c r="B19" s="249">
        <v>62</v>
      </c>
      <c r="C19" s="249">
        <v>59</v>
      </c>
      <c r="D19" s="250">
        <f t="shared" si="0"/>
        <v>1.05084745762712</v>
      </c>
    </row>
    <row r="20" ht="18" customHeight="1" spans="1:4">
      <c r="A20" s="248" t="s">
        <v>537</v>
      </c>
      <c r="B20" s="249">
        <v>59032</v>
      </c>
      <c r="C20" s="249">
        <v>79479</v>
      </c>
      <c r="D20" s="250">
        <f t="shared" si="0"/>
        <v>0.742737075202255</v>
      </c>
    </row>
    <row r="21" s="235" customFormat="1" ht="18" customHeight="1" spans="1:4">
      <c r="A21" s="245" t="s">
        <v>506</v>
      </c>
      <c r="B21" s="253"/>
      <c r="C21" s="246"/>
      <c r="D21" s="247"/>
    </row>
    <row r="22" ht="18" customHeight="1" spans="1:4">
      <c r="A22" s="248" t="s">
        <v>538</v>
      </c>
      <c r="B22" s="254"/>
      <c r="C22" s="249"/>
      <c r="D22" s="250"/>
    </row>
    <row r="23" ht="18" customHeight="1" spans="1:4">
      <c r="A23" s="248" t="s">
        <v>539</v>
      </c>
      <c r="B23" s="254"/>
      <c r="C23" s="249"/>
      <c r="D23" s="250"/>
    </row>
    <row r="24" ht="18" customHeight="1" spans="1:4">
      <c r="A24" s="248" t="s">
        <v>540</v>
      </c>
      <c r="B24" s="254"/>
      <c r="C24" s="249"/>
      <c r="D24" s="250"/>
    </row>
    <row r="25" ht="18" customHeight="1" spans="1:4">
      <c r="A25" s="248" t="s">
        <v>541</v>
      </c>
      <c r="B25" s="254"/>
      <c r="C25" s="249"/>
      <c r="D25" s="250"/>
    </row>
    <row r="26" ht="18" customHeight="1" spans="1:4">
      <c r="A26" s="248" t="s">
        <v>542</v>
      </c>
      <c r="B26" s="254"/>
      <c r="C26" s="249"/>
      <c r="D26" s="250"/>
    </row>
    <row r="27" ht="18" customHeight="1" spans="1:4">
      <c r="A27" s="248" t="s">
        <v>543</v>
      </c>
      <c r="B27" s="254"/>
      <c r="C27" s="249"/>
      <c r="D27" s="250"/>
    </row>
    <row r="28" ht="18" customHeight="1" spans="1:4">
      <c r="A28" s="248" t="s">
        <v>544</v>
      </c>
      <c r="B28" s="254"/>
      <c r="C28" s="249"/>
      <c r="D28" s="250"/>
    </row>
    <row r="29" s="235" customFormat="1" ht="18" customHeight="1" spans="1:4">
      <c r="A29" s="245" t="s">
        <v>507</v>
      </c>
      <c r="B29" s="253"/>
      <c r="C29" s="246"/>
      <c r="D29" s="247"/>
    </row>
    <row r="30" ht="18" customHeight="1" spans="1:4">
      <c r="A30" s="248" t="s">
        <v>538</v>
      </c>
      <c r="B30" s="254"/>
      <c r="C30" s="249"/>
      <c r="D30" s="250"/>
    </row>
    <row r="31" ht="18" customHeight="1" spans="1:4">
      <c r="A31" s="248" t="s">
        <v>539</v>
      </c>
      <c r="B31" s="254"/>
      <c r="C31" s="249"/>
      <c r="D31" s="250"/>
    </row>
    <row r="32" ht="18" customHeight="1" spans="1:4">
      <c r="A32" s="248" t="s">
        <v>540</v>
      </c>
      <c r="B32" s="254"/>
      <c r="C32" s="249"/>
      <c r="D32" s="250"/>
    </row>
    <row r="33" ht="18" customHeight="1" spans="1:4">
      <c r="A33" s="248" t="s">
        <v>542</v>
      </c>
      <c r="B33" s="254"/>
      <c r="C33" s="249"/>
      <c r="D33" s="250"/>
    </row>
    <row r="34" ht="18" customHeight="1" spans="1:4">
      <c r="A34" s="248" t="s">
        <v>543</v>
      </c>
      <c r="B34" s="254"/>
      <c r="C34" s="249"/>
      <c r="D34" s="250"/>
    </row>
    <row r="35" ht="18" customHeight="1" spans="1:4">
      <c r="A35" s="248" t="s">
        <v>544</v>
      </c>
      <c r="B35" s="254"/>
      <c r="C35" s="249"/>
      <c r="D35" s="250"/>
    </row>
    <row r="36" s="235" customFormat="1" ht="18" customHeight="1" spans="1:4">
      <c r="A36" s="245" t="s">
        <v>508</v>
      </c>
      <c r="B36" s="246">
        <f>SUM(B37:B38)</f>
        <v>193536</v>
      </c>
      <c r="C36" s="246">
        <v>107044</v>
      </c>
      <c r="D36" s="247">
        <f t="shared" ref="D36:D38" si="1">B36/C36</f>
        <v>1.80800418519487</v>
      </c>
    </row>
    <row r="37" ht="18" customHeight="1" spans="1:4">
      <c r="A37" s="248" t="s">
        <v>545</v>
      </c>
      <c r="B37" s="255">
        <v>170676</v>
      </c>
      <c r="C37" s="249">
        <v>81765</v>
      </c>
      <c r="D37" s="250">
        <f t="shared" si="1"/>
        <v>2.08739680792515</v>
      </c>
    </row>
    <row r="38" ht="18" customHeight="1" spans="1:4">
      <c r="A38" s="248" t="s">
        <v>546</v>
      </c>
      <c r="B38" s="255">
        <v>22860</v>
      </c>
      <c r="C38" s="249">
        <v>25279</v>
      </c>
      <c r="D38" s="250">
        <f t="shared" si="1"/>
        <v>0.904307923572926</v>
      </c>
    </row>
    <row r="39" ht="18" customHeight="1" spans="1:4">
      <c r="A39" s="248" t="s">
        <v>547</v>
      </c>
      <c r="B39" s="254"/>
      <c r="C39" s="249"/>
      <c r="D39" s="250"/>
    </row>
    <row r="40" s="235" customFormat="1" ht="18" customHeight="1" spans="1:4">
      <c r="A40" s="245" t="s">
        <v>509</v>
      </c>
      <c r="B40" s="253"/>
      <c r="C40" s="246"/>
      <c r="D40" s="247"/>
    </row>
    <row r="41" ht="18" customHeight="1" spans="1:4">
      <c r="A41" s="248" t="s">
        <v>548</v>
      </c>
      <c r="B41" s="254"/>
      <c r="C41" s="249"/>
      <c r="D41" s="250"/>
    </row>
    <row r="42" ht="18" customHeight="1" spans="1:4">
      <c r="A42" s="248" t="s">
        <v>549</v>
      </c>
      <c r="B42" s="254"/>
      <c r="C42" s="249"/>
      <c r="D42" s="250"/>
    </row>
    <row r="43" s="235" customFormat="1" ht="18" customHeight="1" spans="1:4">
      <c r="A43" s="245" t="s">
        <v>510</v>
      </c>
      <c r="B43" s="253"/>
      <c r="C43" s="246"/>
      <c r="D43" s="247"/>
    </row>
    <row r="44" ht="18" customHeight="1" spans="1:4">
      <c r="A44" s="248" t="s">
        <v>550</v>
      </c>
      <c r="B44" s="254"/>
      <c r="C44" s="249"/>
      <c r="D44" s="250"/>
    </row>
    <row r="45" ht="18" customHeight="1" spans="1:4">
      <c r="A45" s="248" t="s">
        <v>551</v>
      </c>
      <c r="B45" s="254"/>
      <c r="C45" s="249"/>
      <c r="D45" s="250"/>
    </row>
    <row r="46" ht="18" customHeight="1" spans="1:4">
      <c r="A46" s="248" t="s">
        <v>552</v>
      </c>
      <c r="B46" s="254"/>
      <c r="C46" s="249"/>
      <c r="D46" s="250"/>
    </row>
    <row r="47" s="235" customFormat="1" ht="18" customHeight="1" spans="1:4">
      <c r="A47" s="245" t="s">
        <v>511</v>
      </c>
      <c r="B47" s="253"/>
      <c r="C47" s="246"/>
      <c r="D47" s="247"/>
    </row>
    <row r="48" ht="18" customHeight="1" spans="1:4">
      <c r="A48" s="248" t="s">
        <v>553</v>
      </c>
      <c r="B48" s="254"/>
      <c r="C48" s="249"/>
      <c r="D48" s="250"/>
    </row>
    <row r="49" ht="18" customHeight="1" spans="1:4">
      <c r="A49" s="248" t="s">
        <v>554</v>
      </c>
      <c r="B49" s="254"/>
      <c r="C49" s="249"/>
      <c r="D49" s="250"/>
    </row>
    <row r="50" ht="18" customHeight="1" spans="1:4">
      <c r="A50" s="248" t="s">
        <v>555</v>
      </c>
      <c r="B50" s="254"/>
      <c r="C50" s="249"/>
      <c r="D50" s="250"/>
    </row>
    <row r="51" ht="18" customHeight="1" spans="1:4">
      <c r="A51" s="248" t="s">
        <v>556</v>
      </c>
      <c r="B51" s="254"/>
      <c r="C51" s="249"/>
      <c r="D51" s="250"/>
    </row>
    <row r="52" s="235" customFormat="1" ht="18" customHeight="1" spans="1:4">
      <c r="A52" s="245" t="s">
        <v>512</v>
      </c>
      <c r="B52" s="246">
        <f>SUM(B53:B57)</f>
        <v>50066</v>
      </c>
      <c r="C52" s="246">
        <v>46946</v>
      </c>
      <c r="D52" s="247">
        <f t="shared" ref="D52:D54" si="2">B52/C52</f>
        <v>1.06645933625868</v>
      </c>
    </row>
    <row r="53" ht="18" customHeight="1" spans="1:4">
      <c r="A53" s="248" t="s">
        <v>557</v>
      </c>
      <c r="B53" s="249">
        <v>8196</v>
      </c>
      <c r="C53" s="249">
        <v>2258</v>
      </c>
      <c r="D53" s="250">
        <f t="shared" si="2"/>
        <v>3.62976085031001</v>
      </c>
    </row>
    <row r="54" ht="18" customHeight="1" spans="1:4">
      <c r="A54" s="248" t="s">
        <v>558</v>
      </c>
      <c r="B54" s="249">
        <v>550</v>
      </c>
      <c r="C54" s="249">
        <v>499</v>
      </c>
      <c r="D54" s="250">
        <f t="shared" si="2"/>
        <v>1.10220440881764</v>
      </c>
    </row>
    <row r="55" ht="18" customHeight="1" spans="1:4">
      <c r="A55" s="248" t="s">
        <v>559</v>
      </c>
      <c r="C55" s="252"/>
      <c r="D55" s="250"/>
    </row>
    <row r="56" ht="18" customHeight="1" spans="1:4">
      <c r="A56" s="248" t="s">
        <v>560</v>
      </c>
      <c r="B56" s="249">
        <v>2113</v>
      </c>
      <c r="C56" s="249">
        <v>1498</v>
      </c>
      <c r="D56" s="250">
        <f>B56/C56</f>
        <v>1.4105473965287</v>
      </c>
    </row>
    <row r="57" ht="18" customHeight="1" spans="1:4">
      <c r="A57" s="248" t="s">
        <v>561</v>
      </c>
      <c r="B57" s="249">
        <v>39207</v>
      </c>
      <c r="C57" s="249">
        <v>42691</v>
      </c>
      <c r="D57" s="250">
        <f>B57/C57</f>
        <v>0.918390293036003</v>
      </c>
    </row>
    <row r="58" s="235" customFormat="1" ht="18" customHeight="1" spans="1:4">
      <c r="A58" s="245" t="s">
        <v>513</v>
      </c>
      <c r="B58" s="253"/>
      <c r="C58" s="246"/>
      <c r="D58" s="247"/>
    </row>
    <row r="59" ht="18" customHeight="1" spans="1:4">
      <c r="A59" s="248" t="s">
        <v>562</v>
      </c>
      <c r="B59" s="254"/>
      <c r="C59" s="249"/>
      <c r="D59" s="250"/>
    </row>
    <row r="60" ht="18" customHeight="1" spans="1:4">
      <c r="A60" s="248" t="s">
        <v>563</v>
      </c>
      <c r="B60" s="254"/>
      <c r="C60" s="249"/>
      <c r="D60" s="250"/>
    </row>
    <row r="61" ht="18" customHeight="1" spans="1:4">
      <c r="A61" s="248" t="s">
        <v>564</v>
      </c>
      <c r="B61" s="254"/>
      <c r="C61" s="249"/>
      <c r="D61" s="250"/>
    </row>
    <row r="62" s="235" customFormat="1" ht="18" customHeight="1" spans="1:4">
      <c r="A62" s="245" t="s">
        <v>514</v>
      </c>
      <c r="B62" s="253"/>
      <c r="C62" s="246"/>
      <c r="D62" s="247"/>
    </row>
    <row r="63" ht="18" customHeight="1" spans="1:4">
      <c r="A63" s="248" t="s">
        <v>565</v>
      </c>
      <c r="B63" s="254"/>
      <c r="C63" s="249"/>
      <c r="D63" s="250"/>
    </row>
    <row r="64" ht="18" customHeight="1" spans="1:4">
      <c r="A64" s="248" t="s">
        <v>566</v>
      </c>
      <c r="B64" s="254"/>
      <c r="C64" s="249"/>
      <c r="D64" s="250"/>
    </row>
    <row r="65" ht="18" customHeight="1" spans="1:4">
      <c r="A65" s="248" t="s">
        <v>567</v>
      </c>
      <c r="B65" s="254"/>
      <c r="C65" s="249"/>
      <c r="D65" s="250"/>
    </row>
    <row r="66" ht="18" customHeight="1" spans="1:4">
      <c r="A66" s="248" t="s">
        <v>568</v>
      </c>
      <c r="B66" s="254"/>
      <c r="C66" s="249"/>
      <c r="D66" s="250"/>
    </row>
    <row r="67" s="235" customFormat="1" ht="18" customHeight="1" spans="1:4">
      <c r="A67" s="245" t="s">
        <v>515</v>
      </c>
      <c r="B67" s="253"/>
      <c r="C67" s="246"/>
      <c r="D67" s="247"/>
    </row>
    <row r="68" ht="18" customHeight="1" spans="1:4">
      <c r="A68" s="248" t="s">
        <v>569</v>
      </c>
      <c r="B68" s="254"/>
      <c r="C68" s="249"/>
      <c r="D68" s="250"/>
    </row>
    <row r="69" ht="18" customHeight="1" spans="1:4">
      <c r="A69" s="248" t="s">
        <v>570</v>
      </c>
      <c r="B69" s="254"/>
      <c r="C69" s="249"/>
      <c r="D69" s="250"/>
    </row>
    <row r="70" s="235" customFormat="1" ht="18" customHeight="1" spans="1:4">
      <c r="A70" s="245" t="s">
        <v>516</v>
      </c>
      <c r="B70" s="253"/>
      <c r="C70" s="246"/>
      <c r="D70" s="247"/>
    </row>
    <row r="71" ht="18" customHeight="1" spans="1:4">
      <c r="A71" s="248" t="s">
        <v>571</v>
      </c>
      <c r="B71" s="254"/>
      <c r="C71" s="249"/>
      <c r="D71" s="250"/>
    </row>
    <row r="72" ht="18" customHeight="1" spans="1:4">
      <c r="A72" s="248" t="s">
        <v>572</v>
      </c>
      <c r="B72" s="254"/>
      <c r="C72" s="249"/>
      <c r="D72" s="250"/>
    </row>
    <row r="73" ht="18" customHeight="1" spans="1:4">
      <c r="A73" s="248" t="s">
        <v>573</v>
      </c>
      <c r="B73" s="254"/>
      <c r="C73" s="249"/>
      <c r="D73" s="250"/>
    </row>
    <row r="74" ht="18" customHeight="1" spans="1:4">
      <c r="A74" s="248" t="s">
        <v>574</v>
      </c>
      <c r="B74" s="254"/>
      <c r="C74" s="249"/>
      <c r="D74" s="250"/>
    </row>
    <row r="75" ht="18" customHeight="1" spans="1:4">
      <c r="A75" s="248" t="s">
        <v>575</v>
      </c>
      <c r="B75" s="254"/>
      <c r="C75" s="249"/>
      <c r="D75" s="250"/>
    </row>
    <row r="76" ht="18" customHeight="1" spans="1:4">
      <c r="A76" s="248" t="s">
        <v>576</v>
      </c>
      <c r="B76" s="254"/>
      <c r="C76" s="249"/>
      <c r="D76" s="250"/>
    </row>
    <row r="77" s="235" customFormat="1" ht="18" customHeight="1" spans="1:4">
      <c r="A77" s="245" t="s">
        <v>517</v>
      </c>
      <c r="B77" s="253"/>
      <c r="C77" s="246"/>
      <c r="D77" s="247"/>
    </row>
    <row r="78" ht="18" customHeight="1" spans="1:4">
      <c r="A78" s="248" t="s">
        <v>490</v>
      </c>
      <c r="B78" s="254"/>
      <c r="C78" s="249"/>
      <c r="D78" s="250"/>
    </row>
    <row r="79" ht="18" customHeight="1" spans="1:4">
      <c r="A79" s="248" t="s">
        <v>577</v>
      </c>
      <c r="B79" s="254"/>
      <c r="C79" s="249"/>
      <c r="D79" s="250"/>
    </row>
    <row r="80" s="235" customFormat="1" ht="18" customHeight="1" spans="1:4">
      <c r="A80" s="245" t="s">
        <v>518</v>
      </c>
      <c r="B80" s="246">
        <f>B85</f>
        <v>3810</v>
      </c>
      <c r="C80" s="246">
        <v>15257</v>
      </c>
      <c r="D80" s="247">
        <f>B80/C80</f>
        <v>0.24972143933932</v>
      </c>
    </row>
    <row r="81" ht="18" customHeight="1" spans="1:4">
      <c r="A81" s="248" t="s">
        <v>578</v>
      </c>
      <c r="B81" s="249"/>
      <c r="C81" s="249"/>
      <c r="D81" s="250"/>
    </row>
    <row r="82" ht="18" customHeight="1" spans="1:4">
      <c r="A82" s="248" t="s">
        <v>579</v>
      </c>
      <c r="B82" s="249"/>
      <c r="C82" s="249"/>
      <c r="D82" s="250"/>
    </row>
    <row r="83" ht="18" customHeight="1" spans="1:4">
      <c r="A83" s="248" t="s">
        <v>580</v>
      </c>
      <c r="B83" s="249"/>
      <c r="C83" s="249"/>
      <c r="D83" s="250"/>
    </row>
    <row r="84" ht="18" customHeight="1" spans="1:4">
      <c r="A84" s="248" t="s">
        <v>581</v>
      </c>
      <c r="B84" s="249"/>
      <c r="C84" s="249"/>
      <c r="D84" s="250"/>
    </row>
    <row r="85" ht="18" customHeight="1" spans="1:4">
      <c r="A85" s="248" t="s">
        <v>442</v>
      </c>
      <c r="B85" s="249">
        <v>3810</v>
      </c>
      <c r="C85" s="249">
        <v>15257</v>
      </c>
      <c r="D85" s="250">
        <f>B85/C85</f>
        <v>0.24972143933932</v>
      </c>
    </row>
    <row r="86" ht="18" customHeight="1" spans="1:4">
      <c r="A86" s="246" t="s">
        <v>582</v>
      </c>
      <c r="B86" s="256">
        <f>B5+B10+B36+B52+B80</f>
        <v>460996</v>
      </c>
      <c r="C86" s="256">
        <v>494413</v>
      </c>
      <c r="D86" s="257">
        <f>B86/C86</f>
        <v>0.932410757807744</v>
      </c>
    </row>
  </sheetData>
  <autoFilter xmlns:etc="http://www.wps.cn/officeDocument/2017/etCustomData" ref="A4:G86" etc:filterBottomFollowUsedRange="0">
    <extLst/>
  </autoFilter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J21" sqref="J21"/>
    </sheetView>
  </sheetViews>
  <sheetFormatPr defaultColWidth="9" defaultRowHeight="14.25" outlineLevelCol="1"/>
  <cols>
    <col min="1" max="1" width="41.5" customWidth="1"/>
    <col min="2" max="2" width="39.375" customWidth="1"/>
  </cols>
  <sheetData>
    <row r="1" ht="25" customHeight="1" spans="1:2">
      <c r="A1" s="226" t="s">
        <v>583</v>
      </c>
      <c r="B1" s="226"/>
    </row>
    <row r="2" ht="20.25" spans="1:2">
      <c r="A2" s="217" t="s">
        <v>584</v>
      </c>
      <c r="B2" s="217"/>
    </row>
    <row r="3" spans="1:2">
      <c r="A3" s="227"/>
      <c r="B3" s="228" t="s">
        <v>585</v>
      </c>
    </row>
    <row r="4" ht="21" customHeight="1" spans="1:2">
      <c r="A4" s="229" t="s">
        <v>521</v>
      </c>
      <c r="B4" s="137" t="s">
        <v>586</v>
      </c>
    </row>
    <row r="5" ht="21" customHeight="1" spans="1:2">
      <c r="A5" s="230" t="s">
        <v>587</v>
      </c>
      <c r="B5" s="231"/>
    </row>
    <row r="6" ht="21" customHeight="1" spans="1:2">
      <c r="A6" s="232" t="s">
        <v>588</v>
      </c>
      <c r="B6" s="231"/>
    </row>
    <row r="7" ht="21" customHeight="1" spans="1:2">
      <c r="A7" s="232" t="s">
        <v>589</v>
      </c>
      <c r="B7" s="231"/>
    </row>
    <row r="8" ht="21" customHeight="1" spans="1:2">
      <c r="A8" s="232" t="s">
        <v>590</v>
      </c>
      <c r="B8" s="231"/>
    </row>
    <row r="9" ht="21" customHeight="1" spans="1:2">
      <c r="A9" s="230" t="s">
        <v>591</v>
      </c>
      <c r="B9" s="231">
        <f>SUM(B10:B24)</f>
        <v>26000</v>
      </c>
    </row>
    <row r="10" ht="21" customHeight="1" spans="1:2">
      <c r="A10" s="232" t="s">
        <v>592</v>
      </c>
      <c r="B10" s="231"/>
    </row>
    <row r="11" ht="21" customHeight="1" spans="1:2">
      <c r="A11" s="232" t="s">
        <v>593</v>
      </c>
      <c r="B11" s="231"/>
    </row>
    <row r="12" ht="21" customHeight="1" spans="1:2">
      <c r="A12" s="232" t="s">
        <v>594</v>
      </c>
      <c r="B12" s="231"/>
    </row>
    <row r="13" ht="21" customHeight="1" spans="1:2">
      <c r="A13" s="232" t="s">
        <v>595</v>
      </c>
      <c r="B13" s="231"/>
    </row>
    <row r="14" ht="21" customHeight="1" spans="1:2">
      <c r="A14" s="232" t="s">
        <v>596</v>
      </c>
      <c r="B14" s="231">
        <v>18000</v>
      </c>
    </row>
    <row r="15" ht="21" customHeight="1" spans="1:2">
      <c r="A15" s="232" t="s">
        <v>597</v>
      </c>
      <c r="B15" s="231"/>
    </row>
    <row r="16" ht="21" customHeight="1" spans="1:2">
      <c r="A16" s="232" t="s">
        <v>598</v>
      </c>
      <c r="B16" s="231"/>
    </row>
    <row r="17" ht="21" customHeight="1" spans="1:2">
      <c r="A17" s="232" t="s">
        <v>599</v>
      </c>
      <c r="B17" s="231"/>
    </row>
    <row r="18" ht="21" customHeight="1" spans="1:2">
      <c r="A18" s="232" t="s">
        <v>600</v>
      </c>
      <c r="B18" s="231"/>
    </row>
    <row r="19" ht="21" customHeight="1" spans="1:2">
      <c r="A19" s="233" t="s">
        <v>601</v>
      </c>
      <c r="B19" s="231"/>
    </row>
    <row r="20" ht="21" customHeight="1" spans="1:2">
      <c r="A20" s="232" t="s">
        <v>602</v>
      </c>
      <c r="B20" s="231">
        <v>8000</v>
      </c>
    </row>
    <row r="21" ht="21" customHeight="1" spans="1:2">
      <c r="A21" s="232" t="s">
        <v>603</v>
      </c>
      <c r="B21" s="231"/>
    </row>
    <row r="22" ht="21" customHeight="1" spans="1:2">
      <c r="A22" s="232" t="s">
        <v>604</v>
      </c>
      <c r="B22" s="231"/>
    </row>
    <row r="23" ht="21" customHeight="1" spans="1:2">
      <c r="A23" s="232" t="s">
        <v>605</v>
      </c>
      <c r="B23" s="231"/>
    </row>
    <row r="24" ht="21" customHeight="1" spans="1:2">
      <c r="A24" s="232" t="s">
        <v>606</v>
      </c>
      <c r="B24" s="231"/>
    </row>
    <row r="25" ht="40" customHeight="1" spans="1:2">
      <c r="A25" s="234" t="s">
        <v>607</v>
      </c>
      <c r="B25" s="234"/>
    </row>
  </sheetData>
  <mergeCells count="2">
    <mergeCell ref="A2:B2"/>
    <mergeCell ref="A25:B25"/>
  </mergeCells>
  <pageMargins left="0.75" right="0.75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J11" sqref="J11"/>
    </sheetView>
  </sheetViews>
  <sheetFormatPr defaultColWidth="9" defaultRowHeight="14.25" outlineLevelCol="4"/>
  <cols>
    <col min="1" max="5" width="16.25" customWidth="1"/>
  </cols>
  <sheetData>
    <row r="1" spans="1:5">
      <c r="A1" s="132" t="s">
        <v>608</v>
      </c>
      <c r="B1" s="132"/>
      <c r="C1" s="132"/>
      <c r="D1" s="132"/>
      <c r="E1" s="132"/>
    </row>
    <row r="2" ht="20.25" spans="1:5">
      <c r="A2" s="217" t="s">
        <v>609</v>
      </c>
      <c r="B2" s="217"/>
      <c r="C2" s="217"/>
      <c r="D2" s="217"/>
      <c r="E2" s="217"/>
    </row>
    <row r="3" spans="1:5">
      <c r="A3" s="218"/>
      <c r="B3" s="218"/>
      <c r="C3" s="218"/>
      <c r="D3" s="218"/>
      <c r="E3" s="219" t="s">
        <v>29</v>
      </c>
    </row>
    <row r="4" ht="24" customHeight="1" spans="1:5">
      <c r="A4" s="220" t="s">
        <v>610</v>
      </c>
      <c r="B4" s="220" t="s">
        <v>611</v>
      </c>
      <c r="C4" s="220" t="s">
        <v>612</v>
      </c>
      <c r="D4" s="220" t="s">
        <v>613</v>
      </c>
      <c r="E4" s="220" t="s">
        <v>614</v>
      </c>
    </row>
    <row r="5" ht="24" customHeight="1" spans="1:5">
      <c r="A5" s="221" t="s">
        <v>615</v>
      </c>
      <c r="B5" s="222"/>
      <c r="C5" s="223"/>
      <c r="D5" s="224">
        <v>210</v>
      </c>
      <c r="E5" s="223"/>
    </row>
    <row r="6" ht="24" customHeight="1" spans="1:5">
      <c r="A6" s="221" t="s">
        <v>616</v>
      </c>
      <c r="B6" s="222"/>
      <c r="C6" s="223"/>
      <c r="D6" s="224">
        <v>450</v>
      </c>
      <c r="E6" s="223"/>
    </row>
    <row r="7" ht="24" customHeight="1" spans="1:5">
      <c r="A7" s="221" t="s">
        <v>617</v>
      </c>
      <c r="B7" s="222"/>
      <c r="C7" s="223"/>
      <c r="D7" s="224">
        <v>290</v>
      </c>
      <c r="E7" s="223"/>
    </row>
    <row r="8" ht="24" customHeight="1" spans="1:5">
      <c r="A8" s="221" t="s">
        <v>618</v>
      </c>
      <c r="B8" s="222"/>
      <c r="C8" s="223"/>
      <c r="D8" s="224">
        <v>360</v>
      </c>
      <c r="E8" s="223"/>
    </row>
    <row r="9" ht="24" customHeight="1" spans="1:5">
      <c r="A9" s="221" t="s">
        <v>619</v>
      </c>
      <c r="B9" s="222"/>
      <c r="C9" s="223"/>
      <c r="D9" s="224">
        <v>480</v>
      </c>
      <c r="E9" s="223"/>
    </row>
    <row r="10" ht="24" customHeight="1" spans="1:5">
      <c r="A10" s="221" t="s">
        <v>620</v>
      </c>
      <c r="B10" s="222"/>
      <c r="C10" s="223"/>
      <c r="D10" s="224">
        <v>310</v>
      </c>
      <c r="E10" s="223"/>
    </row>
    <row r="11" ht="24" customHeight="1" spans="1:5">
      <c r="A11" s="221" t="s">
        <v>621</v>
      </c>
      <c r="B11" s="222"/>
      <c r="C11" s="223"/>
      <c r="D11" s="224">
        <v>500</v>
      </c>
      <c r="E11" s="223"/>
    </row>
    <row r="12" ht="24" customHeight="1" spans="1:5">
      <c r="A12" s="221" t="s">
        <v>622</v>
      </c>
      <c r="B12" s="222"/>
      <c r="C12" s="223"/>
      <c r="D12" s="224">
        <v>650</v>
      </c>
      <c r="E12" s="223"/>
    </row>
    <row r="13" ht="24" customHeight="1" spans="1:5">
      <c r="A13" s="221" t="s">
        <v>623</v>
      </c>
      <c r="B13" s="222"/>
      <c r="C13" s="223"/>
      <c r="D13" s="224">
        <v>300</v>
      </c>
      <c r="E13" s="223"/>
    </row>
    <row r="14" ht="24" customHeight="1" spans="1:5">
      <c r="A14" s="221" t="s">
        <v>624</v>
      </c>
      <c r="B14" s="222"/>
      <c r="C14" s="223"/>
      <c r="D14" s="224">
        <v>630</v>
      </c>
      <c r="E14" s="223"/>
    </row>
    <row r="15" ht="24" customHeight="1" spans="1:5">
      <c r="A15" s="221" t="s">
        <v>625</v>
      </c>
      <c r="B15" s="222"/>
      <c r="C15" s="223"/>
      <c r="D15" s="224">
        <v>450</v>
      </c>
      <c r="E15" s="223"/>
    </row>
    <row r="16" ht="24" customHeight="1" spans="1:5">
      <c r="A16" s="221" t="s">
        <v>626</v>
      </c>
      <c r="B16" s="222"/>
      <c r="C16" s="223"/>
      <c r="D16" s="224">
        <v>300</v>
      </c>
      <c r="E16" s="223"/>
    </row>
    <row r="17" ht="24" customHeight="1" spans="1:5">
      <c r="A17" s="221" t="s">
        <v>627</v>
      </c>
      <c r="B17" s="222"/>
      <c r="C17" s="223"/>
      <c r="D17" s="224">
        <v>560</v>
      </c>
      <c r="E17" s="223"/>
    </row>
    <row r="18" ht="24" customHeight="1" spans="1:5">
      <c r="A18" s="221" t="s">
        <v>628</v>
      </c>
      <c r="B18" s="222"/>
      <c r="C18" s="223"/>
      <c r="D18" s="224">
        <v>300</v>
      </c>
      <c r="E18" s="223"/>
    </row>
    <row r="19" ht="24" customHeight="1" spans="1:5">
      <c r="A19" s="221" t="s">
        <v>629</v>
      </c>
      <c r="B19" s="222"/>
      <c r="C19" s="223"/>
      <c r="D19" s="224">
        <v>220</v>
      </c>
      <c r="E19" s="223"/>
    </row>
    <row r="20" ht="24" customHeight="1" spans="1:5">
      <c r="A20" s="221" t="s">
        <v>630</v>
      </c>
      <c r="B20" s="222"/>
      <c r="C20" s="223"/>
      <c r="D20" s="224">
        <v>670</v>
      </c>
      <c r="E20" s="223"/>
    </row>
    <row r="21" ht="24" customHeight="1" spans="1:5">
      <c r="A21" s="221" t="s">
        <v>631</v>
      </c>
      <c r="B21" s="222"/>
      <c r="C21" s="223"/>
      <c r="D21" s="224">
        <v>220</v>
      </c>
      <c r="E21" s="223"/>
    </row>
    <row r="22" ht="24" customHeight="1" spans="1:5">
      <c r="A22" s="221" t="s">
        <v>632</v>
      </c>
      <c r="B22" s="222"/>
      <c r="C22" s="223"/>
      <c r="D22" s="224">
        <v>200</v>
      </c>
      <c r="E22" s="223"/>
    </row>
    <row r="23" ht="24" customHeight="1" spans="1:5">
      <c r="A23" s="221" t="s">
        <v>633</v>
      </c>
      <c r="B23" s="222"/>
      <c r="C23" s="223"/>
      <c r="D23" s="223">
        <v>18900</v>
      </c>
      <c r="E23" s="223"/>
    </row>
    <row r="24" ht="24" customHeight="1" spans="1:5">
      <c r="A24" s="220" t="s">
        <v>634</v>
      </c>
      <c r="B24" s="220"/>
      <c r="C24" s="225"/>
      <c r="D24" s="225">
        <f>SUM(D5:D23)</f>
        <v>26000</v>
      </c>
      <c r="E24" s="225"/>
    </row>
  </sheetData>
  <mergeCells count="1">
    <mergeCell ref="A2:E2"/>
  </mergeCells>
  <pageMargins left="0.75" right="0.75" top="1" bottom="1" header="0.511805555555556" footer="0.511805555555556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J8" sqref="J8"/>
    </sheetView>
  </sheetViews>
  <sheetFormatPr defaultColWidth="9" defaultRowHeight="14.25" outlineLevelCol="3"/>
  <cols>
    <col min="1" max="1" width="25.5" style="100" customWidth="1"/>
    <col min="2" max="2" width="15.5" style="100" customWidth="1"/>
    <col min="3" max="3" width="13.625" style="100" customWidth="1"/>
    <col min="4" max="4" width="20.75" style="100" customWidth="1"/>
    <col min="5" max="16384" width="9" style="100"/>
  </cols>
  <sheetData>
    <row r="1" ht="28" customHeight="1" spans="1:4">
      <c r="A1" s="132" t="s">
        <v>635</v>
      </c>
      <c r="B1" s="132"/>
      <c r="C1" s="132"/>
      <c r="D1" s="132"/>
    </row>
    <row r="2" ht="33" customHeight="1" spans="1:4">
      <c r="A2" s="204" t="s">
        <v>636</v>
      </c>
      <c r="B2" s="204"/>
      <c r="C2" s="204"/>
      <c r="D2" s="204"/>
    </row>
    <row r="3" spans="1:4">
      <c r="A3" s="205" t="s">
        <v>29</v>
      </c>
      <c r="B3" s="205"/>
      <c r="C3" s="205"/>
      <c r="D3" s="205"/>
    </row>
    <row r="4" ht="27" spans="1:4">
      <c r="A4" s="206" t="s">
        <v>521</v>
      </c>
      <c r="B4" s="188" t="s">
        <v>31</v>
      </c>
      <c r="C4" s="207" t="s">
        <v>522</v>
      </c>
      <c r="D4" s="207" t="s">
        <v>85</v>
      </c>
    </row>
    <row r="5" ht="29.1" customHeight="1" spans="1:4">
      <c r="A5" s="208" t="s">
        <v>582</v>
      </c>
      <c r="B5" s="208">
        <f>B6+B7+B8</f>
        <v>2112.19</v>
      </c>
      <c r="C5" s="208">
        <f>C6+C7+C8</f>
        <v>1979.72</v>
      </c>
      <c r="D5" s="209">
        <f t="shared" ref="D5:D10" si="0">B5/C5*100</f>
        <v>106.69135029196</v>
      </c>
    </row>
    <row r="6" ht="29.1" customHeight="1" spans="1:4">
      <c r="A6" s="210" t="s">
        <v>637</v>
      </c>
      <c r="B6" s="208">
        <v>155</v>
      </c>
      <c r="C6" s="208">
        <v>100</v>
      </c>
      <c r="D6" s="209">
        <f t="shared" si="0"/>
        <v>155</v>
      </c>
    </row>
    <row r="7" ht="29.1" customHeight="1" spans="1:4">
      <c r="A7" s="210" t="s">
        <v>638</v>
      </c>
      <c r="B7" s="208">
        <v>255.23</v>
      </c>
      <c r="C7" s="208">
        <v>222.55</v>
      </c>
      <c r="D7" s="209">
        <f t="shared" si="0"/>
        <v>114.684340597619</v>
      </c>
    </row>
    <row r="8" ht="29.1" customHeight="1" spans="1:4">
      <c r="A8" s="210" t="s">
        <v>639</v>
      </c>
      <c r="B8" s="208">
        <v>1701.96</v>
      </c>
      <c r="C8" s="208">
        <v>1657.17</v>
      </c>
      <c r="D8" s="209">
        <f t="shared" si="0"/>
        <v>102.702800557577</v>
      </c>
    </row>
    <row r="9" ht="29.1" customHeight="1" spans="1:4">
      <c r="A9" s="211" t="s">
        <v>640</v>
      </c>
      <c r="B9" s="212">
        <v>1259.96</v>
      </c>
      <c r="C9" s="212">
        <v>1227.97</v>
      </c>
      <c r="D9" s="209">
        <f t="shared" si="0"/>
        <v>102.605112502748</v>
      </c>
    </row>
    <row r="10" ht="29.1" customHeight="1" spans="1:4">
      <c r="A10" s="211" t="s">
        <v>641</v>
      </c>
      <c r="B10" s="212">
        <v>442</v>
      </c>
      <c r="C10" s="213">
        <v>429.2</v>
      </c>
      <c r="D10" s="209">
        <f t="shared" si="0"/>
        <v>102.982292637465</v>
      </c>
    </row>
    <row r="11" spans="1:4">
      <c r="A11" s="132"/>
      <c r="B11" s="132"/>
      <c r="C11" s="132"/>
      <c r="D11" s="132"/>
    </row>
    <row r="12" ht="16.5" spans="1:4">
      <c r="A12" s="214" t="s">
        <v>642</v>
      </c>
      <c r="B12" s="132"/>
      <c r="C12" s="132"/>
      <c r="D12" s="132"/>
    </row>
    <row r="13" ht="111.95" customHeight="1" spans="1:4">
      <c r="A13" s="215" t="s">
        <v>643</v>
      </c>
      <c r="B13" s="215"/>
      <c r="C13" s="215"/>
      <c r="D13" s="215"/>
    </row>
    <row r="14" ht="96" customHeight="1" spans="1:4">
      <c r="A14" s="216" t="s">
        <v>644</v>
      </c>
      <c r="B14" s="216"/>
      <c r="C14" s="216"/>
      <c r="D14" s="216"/>
    </row>
  </sheetData>
  <mergeCells count="4">
    <mergeCell ref="A2:D2"/>
    <mergeCell ref="A3:D3"/>
    <mergeCell ref="A13:D13"/>
    <mergeCell ref="A14:D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2026目录</vt:lpstr>
      <vt:lpstr>2026年度一般公共预算收入预算表</vt:lpstr>
      <vt:lpstr>2026年度一般公共预算支出预算表</vt:lpstr>
      <vt:lpstr>2026年度本级一般公共预算支出预算功能分类明细表</vt:lpstr>
      <vt:lpstr>2026年度本级一般公共预算支出经济分类情况表</vt:lpstr>
      <vt:lpstr>2026年度本级一般公共预算基本支出经济分类情况表</vt:lpstr>
      <vt:lpstr>2026年度一般公共预算对下税收返还和转移支付预算表（分项目）</vt:lpstr>
      <vt:lpstr>2026年度一般公共预算对下税收返还和转移支付预算表（分地区）</vt:lpstr>
      <vt:lpstr>2026年度本级一般公共预算“三公”经费支出预算表</vt:lpstr>
      <vt:lpstr>2026年度本级政府性基金收入预算表</vt:lpstr>
      <vt:lpstr>2026年度本级政府性基金支出预算表</vt:lpstr>
      <vt:lpstr>2026年度政府性基金转移支付预算表</vt:lpstr>
      <vt:lpstr>2026年度本级国有资本经营收入预算表 </vt:lpstr>
      <vt:lpstr>2026年度本级国有资本经营支出预算表 </vt:lpstr>
      <vt:lpstr>2026年度本级社会保险基金预算收入表 </vt:lpstr>
      <vt:lpstr>2026年度本级社会保险基金预算支出表 </vt:lpstr>
      <vt:lpstr>2025年度地方政府债务限额及余额情况表</vt:lpstr>
      <vt:lpstr>2025年度地方政府一般债务限额及余额情况表</vt:lpstr>
      <vt:lpstr>2025年度地方政府专项债务限额及余额情况表</vt:lpstr>
      <vt:lpstr>2025年度地方政府债券发行及还本付息情况表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过了这个村就没这个电</cp:lastModifiedBy>
  <dcterms:created xsi:type="dcterms:W3CDTF">2018-01-15T02:14:00Z</dcterms:created>
  <cp:lastPrinted>2021-12-12T15:39:00Z</cp:lastPrinted>
  <dcterms:modified xsi:type="dcterms:W3CDTF">2026-05-22T07:14:56Z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KSORubyTemplateID">
    <vt:lpwstr>14</vt:lpwstr>
  </property>
  <property fmtid="{D5CDD505-2E9C-101B-9397-08002B2CF9AE}" pid="5" name="ICV">
    <vt:lpwstr>69633F2ED110E161E25B4A694DD4D3DB_43</vt:lpwstr>
  </property>
  <property fmtid="{D5CDD505-2E9C-101B-9397-08002B2CF9AE}" pid="6" name="CalculationRule">
    <vt:i4>0</vt:i4>
  </property>
</Properties>
</file>