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2026年长乐区县道及重要干道养护项目（二标段）养护清单" sheetId="1" r:id="rId1"/>
  </sheets>
  <definedNames>
    <definedName name="aa">EVALUATE(SUBSTITUTE(SUBSTITUTE('2026年长乐区县道及重要干道养护项目（二标段）养护清单'!#REF!,"[","*ISTEXT("" ["),"]","]"")"))</definedName>
    <definedName name="_xlnm.Print_Titles" localSheetId="0">'2026年长乐区县道及重要干道养护项目（二标段）养护清单'!$1:$2</definedName>
    <definedName name="as">EVALUATE(SUBSTITUTE(SUBSTITUTE('2026年长乐区县道及重要干道养护项目（二标段）养护清单'!$F1,"[","*ISTEXT("" ["),"]","]"")"))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<sst xmlns="http://schemas.openxmlformats.org/spreadsheetml/2006/main" count="53" uniqueCount="36">
  <si>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2026年长乐区县道及重要干道养护项目（二标段）养护清单</t>
  </si>
  <si>
    <t>序号</t>
  </si>
  <si>
    <t>路段名称</t>
  </si>
  <si>
    <t>养护类型划分</t>
  </si>
  <si>
    <t>路面清扫备注</t>
  </si>
  <si>
    <t>路面类型</t>
  </si>
  <si>
    <t>单次面积m2</t>
  </si>
  <si>
    <t>清扫频率</t>
  </si>
  <si>
    <t>长乐区118青阳线（青闸线、创业路）道路养护项目</t>
  </si>
  <si>
    <t>沥青：双向4车道+2非机动车道
水泥：双向2车道
5天-扫
（5.166公里）</t>
  </si>
  <si>
    <t>沥青路面</t>
  </si>
  <si>
    <t>365/5</t>
  </si>
  <si>
    <t>水泥路面</t>
  </si>
  <si>
    <t>长乐区118青阳线（青闸线、创业路）绿化养护项目</t>
  </si>
  <si>
    <t>绿化养护</t>
  </si>
  <si>
    <t xml:space="preserve">乔木：520棵    灌木：269棵    
地被：2659m2     草坪：2257m2 </t>
  </si>
  <si>
    <t>X150吴江线（福北路）道路养护项目）</t>
  </si>
  <si>
    <t>X150吴江线（福北路）道路养护项目</t>
  </si>
  <si>
    <t>双向6车道+2非机动车道
2天-扫
（13.04公里）</t>
  </si>
  <si>
    <t>365/2</t>
  </si>
  <si>
    <t>X150吴江线（福北路）绿化养护项目</t>
  </si>
  <si>
    <t>乔木：2090棵    灌木：1583棵   
地被：25003.2m2   草坪：29304.1m2</t>
  </si>
  <si>
    <t>X151营文线（营滨路）道路养护项目</t>
  </si>
  <si>
    <t>双向6车道+2非机动车道
沥青2.5公里5天一扫
双向6车道，水泥22.702公里5天一扫
（25.202公里）</t>
  </si>
  <si>
    <t>X151营文线（营滨路）绿化养护项目</t>
  </si>
  <si>
    <t>乔木：2363棵    灌木：10085棵    
地被：30327.1m2 草坪：40840.1m2</t>
  </si>
  <si>
    <t>长乐区泽竹快速道路养护项目</t>
  </si>
  <si>
    <t>2天一扫
（双向6车道+2非机动车道，按提供的工程量计取）（里程1.125公里）</t>
  </si>
  <si>
    <t>长乐区泽竹快速绿化养护项目</t>
  </si>
  <si>
    <t>乔木：552棵    灌木：8052棵    
地被：7611m2     草坪：20628m2</t>
  </si>
  <si>
    <t>长乐区文松路（东山桥至江田长林段）道路养护项目</t>
  </si>
  <si>
    <t>双向8车道+2非机动车道
5天一扫
（10.231公里）</t>
  </si>
  <si>
    <t>长乐区文松路（东山桥至江田长林段）绿化养护项目</t>
  </si>
  <si>
    <r>
      <rPr>
        <sz val="10"/>
        <rFont val="宋体"/>
        <charset val="134"/>
      </rPr>
      <t>乔木：19658棵    灌木：15800棵   
草坪：22817m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   </t>
    </r>
  </si>
  <si>
    <t>绿化养护内容</t>
  </si>
  <si>
    <t>乔木修剪：1次；浇水40次。
灌木修剪：3次；浇水40次。
地被：人工除草4次；除虫1次；浇水40次。
草坪：修剪4次；浇水40次/年。
综合单价包含但不限于以下工作内容：道路及绿化带应急维护清理、养护期间苗木补植、红火蚁防治处理、苗木防寒防冻害处理、绿化带垃圾清理及建设单位要求的其他工作内容等。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</si>
</sst>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pane ySplit="2" topLeftCell="A3" activePane="bottomLeft" state="frozen"/>
      <selection/>
      <selection pane="bottomLeft" activeCell="C3" sqref="C3:C4"/>
    </sheetView>
  </sheetViews>
  <sheetFormatPr defaultColWidth="9" defaultRowHeight="13.5" outlineLevelCol="6"/>
  <cols>
    <col min="1" max="1" width="5.75" style="3" customWidth="1"/>
    <col min="2" max="2" width="14.75" style="4" customWidth="1"/>
    <col min="3" max="3" width="32.5" style="5" customWidth="1"/>
    <col min="4" max="4" width="26.75" style="3" customWidth="1"/>
    <col min="5" max="5" width="10.225" style="3" customWidth="1"/>
    <col min="6" max="6" width="32.625" style="6" customWidth="1"/>
    <col min="7" max="7" width="10.225" style="7" customWidth="1"/>
    <col min="8" max="16384" width="9" style="4"/>
  </cols>
  <sheetData>
    <row r="1" ht="45" customHeight="1" spans="1:7">
      <c r="A1" s="8" t="s">
        <v>0</v>
      </c>
      <c r="B1" s="8"/>
      <c r="C1" s="8"/>
      <c r="D1" s="8"/>
      <c r="E1" s="8"/>
      <c r="F1" s="8"/>
      <c r="G1" s="8"/>
    </row>
    <row r="2" customFormat="1" ht="24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 t="s">
        <v>8</v>
      </c>
      <c r="C3" s="15" t="s">
        <v>8</v>
      </c>
      <c r="D3" s="16" t="s">
        <v>9</v>
      </c>
      <c r="E3" s="17" t="s">
        <v>10</v>
      </c>
      <c r="F3" s="18">
        <f>(1328*3.5*4+1328*2.5*2)</f>
        <v>25232</v>
      </c>
      <c r="G3" s="19" t="s">
        <v>11</v>
      </c>
    </row>
    <row r="4" s="1" customFormat="1" ht="30" customHeight="1" spans="1:7">
      <c r="A4" s="20"/>
      <c r="B4" s="21"/>
      <c r="C4" s="22"/>
      <c r="D4" s="23"/>
      <c r="E4" s="24" t="s">
        <v>12</v>
      </c>
      <c r="F4" s="25">
        <f>3838*3.5*2</f>
        <v>26866</v>
      </c>
      <c r="G4" s="26"/>
    </row>
    <row r="5" s="1" customFormat="1" ht="30" customHeight="1" spans="1:7">
      <c r="A5" s="21">
        <v>2</v>
      </c>
      <c r="B5" s="21"/>
      <c r="C5" s="22" t="s">
        <v>13</v>
      </c>
      <c r="D5" s="23"/>
      <c r="E5" s="23" t="s">
        <v>14</v>
      </c>
      <c r="F5" s="27" t="s">
        <v>15</v>
      </c>
      <c r="G5" s="26"/>
    </row>
    <row r="6" s="1" customFormat="1" ht="30" customHeight="1" spans="1:7">
      <c r="A6" s="14">
        <v>3</v>
      </c>
      <c r="B6" s="14" t="s">
        <v>16</v>
      </c>
      <c r="C6" s="15" t="s">
        <v>17</v>
      </c>
      <c r="D6" s="16" t="s">
        <v>18</v>
      </c>
      <c r="E6" s="17" t="s">
        <v>10</v>
      </c>
      <c r="F6" s="18">
        <f>(13040*3.5*6+1200*3.5*2)</f>
        <v>282240</v>
      </c>
      <c r="G6" s="19" t="s">
        <v>19</v>
      </c>
    </row>
    <row r="7" s="1" customFormat="1" ht="30" customHeight="1" spans="1:7">
      <c r="A7" s="21">
        <v>4</v>
      </c>
      <c r="B7" s="21"/>
      <c r="C7" s="22" t="s">
        <v>20</v>
      </c>
      <c r="D7" s="23"/>
      <c r="E7" s="23" t="s">
        <v>14</v>
      </c>
      <c r="F7" s="27" t="s">
        <v>21</v>
      </c>
      <c r="G7" s="26"/>
    </row>
    <row r="8" s="1" customFormat="1" ht="30" customHeight="1" spans="1:7">
      <c r="A8" s="13">
        <v>5</v>
      </c>
      <c r="B8" s="14" t="s">
        <v>22</v>
      </c>
      <c r="C8" s="15" t="s">
        <v>22</v>
      </c>
      <c r="D8" s="16" t="s">
        <v>23</v>
      </c>
      <c r="E8" s="17" t="s">
        <v>10</v>
      </c>
      <c r="F8" s="18">
        <f>(2500*3.5*6+2500*2.5*2)</f>
        <v>65000</v>
      </c>
      <c r="G8" s="19" t="s">
        <v>11</v>
      </c>
    </row>
    <row r="9" s="1" customFormat="1" ht="30" customHeight="1" spans="1:7">
      <c r="A9" s="20"/>
      <c r="B9" s="21"/>
      <c r="C9" s="22"/>
      <c r="D9" s="23"/>
      <c r="E9" s="24" t="s">
        <v>12</v>
      </c>
      <c r="F9" s="25">
        <f>(22702*6*3.5+22702*2.5*2)</f>
        <v>590252</v>
      </c>
      <c r="G9" s="26"/>
    </row>
    <row r="10" s="1" customFormat="1" ht="30" customHeight="1" spans="1:7">
      <c r="A10" s="21">
        <v>6</v>
      </c>
      <c r="B10" s="21"/>
      <c r="C10" s="22" t="s">
        <v>24</v>
      </c>
      <c r="D10" s="23"/>
      <c r="E10" s="23" t="s">
        <v>14</v>
      </c>
      <c r="F10" s="27" t="s">
        <v>25</v>
      </c>
      <c r="G10" s="26"/>
    </row>
    <row r="11" s="1" customFormat="1" ht="30" customHeight="1" spans="1:7">
      <c r="A11" s="13">
        <v>7</v>
      </c>
      <c r="B11" s="14" t="s">
        <v>26</v>
      </c>
      <c r="C11" s="15" t="s">
        <v>26</v>
      </c>
      <c r="D11" s="16" t="s">
        <v>27</v>
      </c>
      <c r="E11" s="17" t="s">
        <v>10</v>
      </c>
      <c r="F11" s="18">
        <f>22894.5+31998.2</f>
        <v>54892.7</v>
      </c>
      <c r="G11" s="28" t="s">
        <v>19</v>
      </c>
    </row>
    <row r="12" s="1" customFormat="1" ht="30" customHeight="1" spans="1:7">
      <c r="A12" s="20"/>
      <c r="B12" s="21"/>
      <c r="C12" s="22"/>
      <c r="D12" s="23"/>
      <c r="E12" s="24" t="s">
        <v>12</v>
      </c>
      <c r="F12" s="25">
        <v>5185.1</v>
      </c>
      <c r="G12" s="29"/>
    </row>
    <row r="13" s="1" customFormat="1" ht="30" customHeight="1" spans="1:7">
      <c r="A13" s="21">
        <v>8</v>
      </c>
      <c r="B13" s="21"/>
      <c r="C13" s="22" t="s">
        <v>28</v>
      </c>
      <c r="D13" s="23"/>
      <c r="E13" s="23" t="s">
        <v>14</v>
      </c>
      <c r="F13" s="27" t="s">
        <v>29</v>
      </c>
      <c r="G13" s="29"/>
    </row>
    <row r="14" s="2" customFormat="1" ht="30" customHeight="1" spans="1:7">
      <c r="A14" s="14">
        <v>9</v>
      </c>
      <c r="B14" s="14" t="s">
        <v>30</v>
      </c>
      <c r="C14" s="15" t="s">
        <v>30</v>
      </c>
      <c r="D14" s="16" t="s">
        <v>31</v>
      </c>
      <c r="E14" s="17" t="s">
        <v>10</v>
      </c>
      <c r="F14" s="30">
        <f>(10231*3.5*8+10231*2.5*2)</f>
        <v>337623</v>
      </c>
      <c r="G14" s="28" t="s">
        <v>11</v>
      </c>
    </row>
    <row r="15" s="2" customFormat="1" ht="30" customHeight="1" spans="1:7">
      <c r="A15" s="21">
        <v>10</v>
      </c>
      <c r="B15" s="21"/>
      <c r="C15" s="22" t="s">
        <v>32</v>
      </c>
      <c r="D15" s="23"/>
      <c r="E15" s="23" t="s">
        <v>14</v>
      </c>
      <c r="F15" s="27" t="s">
        <v>33</v>
      </c>
      <c r="G15" s="29"/>
    </row>
    <row r="16" ht="90" customHeight="1" spans="1:7">
      <c r="A16" s="31" t="s">
        <v>34</v>
      </c>
      <c r="B16" s="32"/>
      <c r="C16" s="33" t="s">
        <v>35</v>
      </c>
      <c r="D16" s="34"/>
      <c r="E16" s="34"/>
      <c r="F16" s="34"/>
      <c r="G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24">
    <mergeCell ref="A1:G1"/>
    <mergeCell ref="A16:B16"/>
    <mergeCell ref="C16:G16"/>
    <mergeCell ref="A3:A4"/>
    <mergeCell ref="A8:A9"/>
    <mergeCell ref="A11:A12"/>
    <mergeCell ref="B3:B5"/>
    <mergeCell ref="B6:B7"/>
    <mergeCell ref="B8:B10"/>
    <mergeCell ref="B11:B13"/>
    <mergeCell ref="B14:B15"/>
    <mergeCell ref="C3:C4"/>
    <mergeCell ref="C8:C9"/>
    <mergeCell ref="C11:C12"/>
    <mergeCell ref="D3:D5"/>
    <mergeCell ref="D6:D7"/>
    <mergeCell ref="D8:D10"/>
    <mergeCell ref="D11:D13"/>
    <mergeCell ref="D14:D15"/>
    <mergeCell ref="G3:G5"/>
    <mergeCell ref="G6:G7"/>
    <mergeCell ref="G8:G10"/>
    <mergeCell ref="G11:G13"/>
    <mergeCell ref="G14:G15"/>
  </mergeCells>
  <printOptions horizontalCentered="1"/>
  <pageMargins left="0.196527777777778" right="0.196527777777778" top="0.196527777777778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2026年长乐区县道及重要干道养护项目（二标段）养护清单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2026-03-17T10:10:20Z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DBCC7F35E51C4F418A4F4E328511FBCB_13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