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6.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75" windowWidth="17400" windowHeight="9570"/>
  </bookViews>
  <sheets>
    <sheet name="2021年春营养改善资金计划" sheetId="19" r:id="rId1"/>
    <sheet name="2021年春本级低保补助" sheetId="14" r:id="rId2"/>
  </sheets>
  <definedNames>
    <definedName name="_xlnm.Print_Area" localSheetId="1">'2021年春本级低保补助'!$A:$O</definedName>
    <definedName name="_xlnm.Print_Area" localSheetId="0">'2021年春营养改善资金计划'!$A$1:$L$15</definedName>
  </definedNames>
  <calcPr calcId="125725"/>
</workbook>
</file>

<file path=xl/calcChain.xml><?xml version="1.0" encoding="utf-8"?>
<calcChain xmlns="http://schemas.openxmlformats.org/spreadsheetml/2006/main">
  <c r="E12" i="14"/>
  <c r="G11" i="19"/>
  <c r="K7"/>
  <c r="L7" s="1"/>
  <c r="K8"/>
  <c r="K9"/>
  <c r="F9"/>
  <c r="F10"/>
  <c r="F7"/>
  <c r="E11" i="14"/>
  <c r="N12"/>
  <c r="J12"/>
  <c r="H12"/>
  <c r="G12"/>
  <c r="F12"/>
  <c r="P11"/>
  <c r="M11"/>
  <c r="O11" s="1"/>
  <c r="O10"/>
  <c r="M10"/>
  <c r="J10"/>
  <c r="H10"/>
  <c r="O9"/>
  <c r="M9"/>
  <c r="J9"/>
  <c r="H9"/>
  <c r="O8"/>
  <c r="M8"/>
  <c r="H8"/>
  <c r="O7"/>
  <c r="M7"/>
  <c r="J7"/>
  <c r="H7"/>
  <c r="O6"/>
  <c r="N6"/>
  <c r="M6"/>
  <c r="J6"/>
  <c r="H6"/>
  <c r="J11" i="19"/>
  <c r="I11"/>
  <c r="H11"/>
  <c r="F11"/>
  <c r="E11"/>
  <c r="D11"/>
  <c r="K10"/>
  <c r="L10" s="1"/>
  <c r="J10"/>
  <c r="H10"/>
  <c r="L9"/>
  <c r="J9"/>
  <c r="H9"/>
  <c r="L8"/>
  <c r="J8"/>
  <c r="H8"/>
  <c r="F8"/>
  <c r="J7"/>
  <c r="H7"/>
  <c r="K6"/>
  <c r="J6"/>
  <c r="H6"/>
  <c r="K11" l="1"/>
  <c r="L6"/>
  <c r="L11" s="1"/>
  <c r="O12" i="14"/>
  <c r="Q11"/>
  <c r="M12"/>
</calcChain>
</file>

<file path=xl/sharedStrings.xml><?xml version="1.0" encoding="utf-8"?>
<sst xmlns="http://schemas.openxmlformats.org/spreadsheetml/2006/main" count="55" uniqueCount="39">
  <si>
    <r>
      <rPr>
        <sz val="18"/>
        <rFont val="Times New Roman"/>
        <family val="1"/>
      </rPr>
      <t>2021</t>
    </r>
    <r>
      <rPr>
        <sz val="18"/>
        <rFont val="宋体"/>
        <charset val="134"/>
      </rPr>
      <t>年春季长乐区中小学义务教育营养改善计划资金情况表</t>
    </r>
    <r>
      <rPr>
        <sz val="18"/>
        <rFont val="Times New Roman"/>
        <family val="1"/>
      </rPr>
      <t xml:space="preserve"> </t>
    </r>
  </si>
  <si>
    <t>填报单位：长乐区教育局</t>
  </si>
  <si>
    <t>单位：元</t>
  </si>
  <si>
    <t>序号</t>
  </si>
  <si>
    <t>校名</t>
  </si>
  <si>
    <t>年级</t>
  </si>
  <si>
    <t>寄宿生生活补助</t>
  </si>
  <si>
    <t>寄午生生活补助（建档立卡等非寄宿生）</t>
  </si>
  <si>
    <t>合计</t>
  </si>
  <si>
    <t>本次应　拨款</t>
  </si>
  <si>
    <t xml:space="preserve"> 总人数</t>
  </si>
  <si>
    <r>
      <rPr>
        <sz val="10"/>
        <rFont val="宋体"/>
        <charset val="134"/>
      </rPr>
      <t>寄宿（非建档立卡等</t>
    </r>
    <r>
      <rPr>
        <sz val="10"/>
        <rFont val="宋体"/>
        <charset val="134"/>
      </rPr>
      <t>）</t>
    </r>
  </si>
  <si>
    <t>生活补助（每生补助500元）</t>
  </si>
  <si>
    <t>建档立卡等寄宿生</t>
  </si>
  <si>
    <t>建档立卡等生活补助费（每生补助500元）</t>
  </si>
  <si>
    <t>人数</t>
  </si>
  <si>
    <t>生活补助费（每生补助500元）</t>
  </si>
  <si>
    <t>长乐一中</t>
  </si>
  <si>
    <t>长乐三中</t>
  </si>
  <si>
    <t>金峰中学</t>
  </si>
  <si>
    <t>农业中学</t>
  </si>
  <si>
    <t>文岭中学</t>
  </si>
  <si>
    <t xml:space="preserve"> </t>
  </si>
  <si>
    <r>
      <rPr>
        <sz val="12"/>
        <rFont val="宋体"/>
        <charset val="134"/>
      </rPr>
      <t xml:space="preserve"> 主管：           </t>
    </r>
    <r>
      <rPr>
        <sz val="12"/>
        <rFont val="宋体"/>
        <charset val="134"/>
      </rPr>
      <t>分管：</t>
    </r>
    <r>
      <rPr>
        <sz val="12"/>
        <rFont val="宋体"/>
        <charset val="134"/>
      </rPr>
      <t xml:space="preserve">            </t>
    </r>
    <r>
      <rPr>
        <sz val="12"/>
        <rFont val="宋体"/>
        <charset val="134"/>
      </rPr>
      <t>审核：</t>
    </r>
    <r>
      <rPr>
        <sz val="12"/>
        <rFont val="宋体"/>
        <charset val="134"/>
      </rPr>
      <t xml:space="preserve">             </t>
    </r>
    <r>
      <rPr>
        <sz val="12"/>
        <rFont val="宋体"/>
        <charset val="134"/>
      </rPr>
      <t>会计：</t>
    </r>
    <r>
      <rPr>
        <sz val="12"/>
        <rFont val="宋体"/>
        <charset val="134"/>
      </rPr>
      <t xml:space="preserve">            </t>
    </r>
    <r>
      <rPr>
        <sz val="12"/>
        <rFont val="宋体"/>
        <charset val="134"/>
      </rPr>
      <t>经办：</t>
    </r>
  </si>
  <si>
    <r>
      <rPr>
        <sz val="12"/>
        <rFont val="宋体"/>
        <charset val="134"/>
      </rPr>
      <t>备注：1、补助标准：对所有农村公办寄宿制学校寄宿的中、小学生每学年补助1000元。寄宿制学校的</t>
    </r>
    <r>
      <rPr>
        <sz val="12"/>
        <rFont val="宋体"/>
        <charset val="134"/>
      </rPr>
      <t>中、小学建档立卡等非寄宿学生每学年补助1000元。</t>
    </r>
  </si>
  <si>
    <t>2021年春季长乐区中小学义务教育建档立卡               等寄宿生本级补助资金情况表</t>
  </si>
  <si>
    <t>特教补助</t>
  </si>
  <si>
    <t>寄宿生人数</t>
  </si>
  <si>
    <t>其中：建档立卡等</t>
  </si>
  <si>
    <t>省级补助（3个月）</t>
  </si>
  <si>
    <t>省级补助（40%）</t>
  </si>
  <si>
    <t>长乐市补助</t>
  </si>
  <si>
    <r>
      <rPr>
        <sz val="10"/>
        <rFont val="宋体"/>
        <charset val="134"/>
      </rPr>
      <t>本级生活</t>
    </r>
    <r>
      <rPr>
        <sz val="10"/>
        <rFont val="宋体"/>
        <charset val="134"/>
      </rPr>
      <t>补助</t>
    </r>
    <r>
      <rPr>
        <sz val="10"/>
        <rFont val="宋体"/>
        <charset val="134"/>
      </rPr>
      <t xml:space="preserve"> </t>
    </r>
    <r>
      <rPr>
        <sz val="10"/>
        <rFont val="宋体"/>
        <charset val="134"/>
      </rPr>
      <t>（本次每生补助</t>
    </r>
    <r>
      <rPr>
        <sz val="10"/>
        <rFont val="宋体"/>
        <charset val="134"/>
      </rPr>
      <t>400元</t>
    </r>
    <r>
      <rPr>
        <sz val="10"/>
        <rFont val="宋体"/>
        <charset val="134"/>
      </rPr>
      <t>）</t>
    </r>
  </si>
  <si>
    <t>金额合计</t>
  </si>
  <si>
    <t>学校开票金额</t>
  </si>
  <si>
    <t>免住宿费（本次每生180元）</t>
  </si>
  <si>
    <t>生活补助费</t>
  </si>
  <si>
    <t>特教学校</t>
  </si>
  <si>
    <r>
      <rPr>
        <sz val="12"/>
        <rFont val="宋体"/>
        <charset val="134"/>
      </rPr>
      <t>备注：1、补助标准：对农村义务教育阶段公办寄宿制学校的建档立卡等寄宿生予以每学年补助</t>
    </r>
    <r>
      <rPr>
        <sz val="12"/>
        <rFont val="宋体"/>
        <charset val="134"/>
      </rPr>
      <t>800元，特教住宿费每学年360元（含长乐一中首占校区）。</t>
    </r>
  </si>
</sst>
</file>

<file path=xl/styles.xml><?xml version="1.0" encoding="utf-8"?>
<styleSheet xmlns="http://schemas.openxmlformats.org/spreadsheetml/2006/main">
  <numFmts count="1">
    <numFmt numFmtId="176" formatCode="0_);[Red]\(0\)"/>
  </numFmts>
  <fonts count="9">
    <font>
      <sz val="12"/>
      <name val="宋体"/>
      <charset val="134"/>
    </font>
    <font>
      <sz val="12"/>
      <color indexed="10"/>
      <name val="宋体"/>
      <charset val="134"/>
    </font>
    <font>
      <sz val="18"/>
      <name val="Times New Roman"/>
      <family val="1"/>
    </font>
    <font>
      <sz val="14"/>
      <name val="Times New Roman"/>
      <family val="1"/>
    </font>
    <font>
      <sz val="10"/>
      <name val="宋体"/>
      <charset val="134"/>
    </font>
    <font>
      <sz val="11"/>
      <name val="宋体"/>
      <charset val="134"/>
    </font>
    <font>
      <sz val="18"/>
      <name val="宋体"/>
      <charset val="134"/>
    </font>
    <font>
      <sz val="11"/>
      <color indexed="10"/>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0" fillId="0" borderId="0" xfId="0" applyFont="1" applyAlignment="1">
      <alignment vertical="center"/>
    </xf>
    <xf numFmtId="0" fontId="0" fillId="0" borderId="0" xfId="0" applyFont="1" applyFill="1">
      <alignment vertical="center"/>
    </xf>
    <xf numFmtId="0" fontId="1" fillId="0" borderId="0" xfId="0" applyFont="1" applyFill="1">
      <alignment vertical="center"/>
    </xf>
    <xf numFmtId="0" fontId="0" fillId="0" borderId="0" xfId="0" applyFont="1" applyFill="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lignment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4" fillId="0" borderId="2" xfId="0" applyFont="1" applyBorder="1" applyAlignment="1">
      <alignment horizontal="center" vertical="center" wrapText="1"/>
    </xf>
    <xf numFmtId="0" fontId="0"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center" vertical="center"/>
    </xf>
    <xf numFmtId="0" fontId="4" fillId="0" borderId="2" xfId="0" applyFont="1" applyFill="1" applyBorder="1" applyAlignment="1">
      <alignment horizontal="center" vertical="center"/>
    </xf>
    <xf numFmtId="176" fontId="0" fillId="0" borderId="0" xfId="0" applyNumberFormat="1" applyFont="1" applyFill="1" applyAlignment="1">
      <alignment horizontal="center"/>
    </xf>
    <xf numFmtId="0" fontId="3" fillId="0" borderId="0" xfId="0" applyFont="1" applyBorder="1" applyAlignment="1">
      <alignment horizontal="center" vertical="center"/>
    </xf>
    <xf numFmtId="14" fontId="0" fillId="0" borderId="0" xfId="0" applyNumberFormat="1" applyFont="1" applyBorder="1" applyAlignment="1">
      <alignment horizontal="center" vertical="center"/>
    </xf>
    <xf numFmtId="0" fontId="4" fillId="0" borderId="6" xfId="0" applyFont="1" applyBorder="1" applyAlignment="1">
      <alignment vertical="center" wrapText="1"/>
    </xf>
    <xf numFmtId="0" fontId="0" fillId="0" borderId="1" xfId="0" applyFont="1" applyBorder="1" applyAlignment="1">
      <alignment horizontal="left" vertical="center"/>
    </xf>
    <xf numFmtId="0" fontId="0"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8" xfId="0" applyFont="1" applyBorder="1" applyAlignment="1">
      <alignment vertical="center"/>
    </xf>
    <xf numFmtId="0" fontId="4" fillId="0" borderId="8" xfId="0" applyFont="1" applyBorder="1" applyAlignment="1">
      <alignment horizontal="center" vertical="center" wrapText="1"/>
    </xf>
    <xf numFmtId="176" fontId="0" fillId="0" borderId="0" xfId="0" applyNumberFormat="1" applyFont="1" applyFill="1" applyBorder="1" applyAlignment="1">
      <alignment horizontal="center"/>
    </xf>
    <xf numFmtId="0" fontId="0" fillId="0" borderId="0" xfId="0" applyFont="1" applyFill="1" applyBorder="1" applyAlignment="1">
      <alignment vertical="center" wrapText="1"/>
    </xf>
    <xf numFmtId="0" fontId="5" fillId="0" borderId="0" xfId="0" applyFont="1" applyBorder="1" applyAlignment="1">
      <alignment horizontal="center" vertical="center"/>
    </xf>
    <xf numFmtId="0" fontId="4" fillId="0" borderId="2" xfId="0" applyFont="1" applyFill="1" applyBorder="1">
      <alignment vertical="center"/>
    </xf>
    <xf numFmtId="0" fontId="7" fillId="0" borderId="2" xfId="0" applyFont="1" applyFill="1" applyBorder="1">
      <alignment vertical="center"/>
    </xf>
    <xf numFmtId="0" fontId="5" fillId="0" borderId="2" xfId="0" applyFont="1" applyFill="1" applyBorder="1">
      <alignment vertical="center"/>
    </xf>
    <xf numFmtId="0" fontId="0" fillId="0" borderId="0" xfId="0" applyFont="1" applyFill="1" applyBorder="1" applyAlignment="1">
      <alignment horizontal="left" vertical="center" wrapText="1"/>
    </xf>
    <xf numFmtId="0" fontId="0"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3" xfId="0" applyFill="1" applyBorder="1" applyAlignment="1">
      <alignment horizontal="left"/>
    </xf>
    <xf numFmtId="0" fontId="0" fillId="0" borderId="3" xfId="0" applyFont="1" applyFill="1" applyBorder="1" applyAlignment="1">
      <alignment horizontal="left"/>
    </xf>
    <xf numFmtId="0" fontId="4" fillId="0" borderId="7" xfId="0" applyFont="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2"/>
  <sheetViews>
    <sheetView tabSelected="1" workbookViewId="0">
      <pane xSplit="2" ySplit="5" topLeftCell="C6" activePane="bottomRight" state="frozen"/>
      <selection pane="topRight"/>
      <selection pane="bottomLeft"/>
      <selection pane="bottomRight" activeCell="E11" sqref="E11"/>
    </sheetView>
  </sheetViews>
  <sheetFormatPr defaultColWidth="9" defaultRowHeight="14.25"/>
  <cols>
    <col min="1" max="1" width="4" style="5" customWidth="1"/>
    <col min="2" max="2" width="8.875" style="6" customWidth="1"/>
    <col min="3" max="3" width="1.5" style="7" hidden="1" customWidth="1"/>
    <col min="4" max="4" width="6.5" style="7" customWidth="1"/>
    <col min="5" max="5" width="8.75" style="7" customWidth="1"/>
    <col min="6" max="6" width="9.875" style="7" customWidth="1"/>
    <col min="7" max="7" width="9.25" style="7" customWidth="1"/>
    <col min="8" max="8" width="12" style="7" customWidth="1"/>
    <col min="9" max="9" width="5.625" style="7" customWidth="1"/>
    <col min="10" max="10" width="10.125" style="7" customWidth="1"/>
    <col min="11" max="11" width="7.5" style="7" customWidth="1"/>
    <col min="12" max="12" width="7.125" style="7" customWidth="1"/>
    <col min="13" max="18" width="9" style="7"/>
    <col min="19" max="19" width="8.625" style="7" customWidth="1"/>
    <col min="20" max="16384" width="9" style="7"/>
  </cols>
  <sheetData>
    <row r="1" spans="1:13" ht="20.25" customHeight="1"/>
    <row r="2" spans="1:13" ht="51" customHeight="1">
      <c r="A2" s="39" t="s">
        <v>0</v>
      </c>
      <c r="B2" s="39"/>
      <c r="C2" s="39"/>
      <c r="D2" s="39"/>
      <c r="E2" s="39"/>
      <c r="F2" s="39"/>
      <c r="G2" s="39"/>
      <c r="H2" s="39"/>
      <c r="I2" s="39"/>
      <c r="J2" s="39"/>
      <c r="K2" s="39"/>
      <c r="L2" s="39"/>
    </row>
    <row r="3" spans="1:13" ht="23.25" customHeight="1">
      <c r="A3" s="8"/>
      <c r="B3" s="9" t="s">
        <v>1</v>
      </c>
      <c r="C3" s="8"/>
      <c r="D3" s="8"/>
      <c r="E3" s="8"/>
      <c r="F3" s="8"/>
      <c r="G3" s="8"/>
      <c r="H3" s="8"/>
      <c r="I3" s="20"/>
      <c r="J3" s="21" t="s">
        <v>2</v>
      </c>
      <c r="K3" s="21"/>
      <c r="L3" s="20"/>
    </row>
    <row r="4" spans="1:13" s="1" customFormat="1" ht="30" customHeight="1">
      <c r="A4" s="35" t="s">
        <v>3</v>
      </c>
      <c r="B4" s="35" t="s">
        <v>4</v>
      </c>
      <c r="C4" s="35" t="s">
        <v>5</v>
      </c>
      <c r="D4" s="40" t="s">
        <v>6</v>
      </c>
      <c r="E4" s="40"/>
      <c r="F4" s="40"/>
      <c r="G4" s="40"/>
      <c r="H4" s="40"/>
      <c r="I4" s="41" t="s">
        <v>7</v>
      </c>
      <c r="J4" s="42"/>
      <c r="K4" s="36" t="s">
        <v>8</v>
      </c>
      <c r="L4" s="38" t="s">
        <v>9</v>
      </c>
    </row>
    <row r="5" spans="1:13" ht="42.75" customHeight="1">
      <c r="A5" s="35"/>
      <c r="B5" s="35"/>
      <c r="C5" s="35"/>
      <c r="D5" s="10" t="s">
        <v>10</v>
      </c>
      <c r="E5" s="10" t="s">
        <v>11</v>
      </c>
      <c r="F5" s="10" t="s">
        <v>12</v>
      </c>
      <c r="G5" s="10" t="s">
        <v>13</v>
      </c>
      <c r="H5" s="10" t="s">
        <v>14</v>
      </c>
      <c r="I5" s="10" t="s">
        <v>15</v>
      </c>
      <c r="J5" s="22" t="s">
        <v>16</v>
      </c>
      <c r="K5" s="37"/>
      <c r="L5" s="38"/>
    </row>
    <row r="6" spans="1:13" ht="30.75" customHeight="1">
      <c r="A6" s="11">
        <v>1</v>
      </c>
      <c r="B6" s="12" t="s">
        <v>17</v>
      </c>
      <c r="C6" s="12"/>
      <c r="D6" s="13">
        <v>854</v>
      </c>
      <c r="E6" s="13">
        <v>843</v>
      </c>
      <c r="F6" s="13">
        <v>421500</v>
      </c>
      <c r="G6" s="13">
        <v>11</v>
      </c>
      <c r="H6" s="13">
        <f>G6*500</f>
        <v>5500</v>
      </c>
      <c r="I6" s="13">
        <v>0</v>
      </c>
      <c r="J6" s="13">
        <f t="shared" ref="J6:J10" si="0">I6*500</f>
        <v>0</v>
      </c>
      <c r="K6" s="13">
        <f>F6+H6+J6</f>
        <v>427000</v>
      </c>
      <c r="L6" s="13">
        <f>K6</f>
        <v>427000</v>
      </c>
    </row>
    <row r="7" spans="1:13" ht="30.75" customHeight="1">
      <c r="A7" s="11">
        <v>2</v>
      </c>
      <c r="B7" s="12" t="s">
        <v>18</v>
      </c>
      <c r="C7" s="12"/>
      <c r="D7" s="13">
        <v>94</v>
      </c>
      <c r="E7" s="13">
        <v>90</v>
      </c>
      <c r="F7" s="13">
        <f t="shared" ref="F7:F10" si="1">E7*500</f>
        <v>45000</v>
      </c>
      <c r="G7" s="13">
        <v>4</v>
      </c>
      <c r="H7" s="13">
        <f t="shared" ref="H7:H10" si="2">G7*500</f>
        <v>2000</v>
      </c>
      <c r="I7" s="13">
        <v>15</v>
      </c>
      <c r="J7" s="13">
        <f t="shared" si="0"/>
        <v>7500</v>
      </c>
      <c r="K7" s="13">
        <f t="shared" ref="K7:K10" si="3">F7+H7+J7</f>
        <v>54500</v>
      </c>
      <c r="L7" s="13">
        <f t="shared" ref="L7:L10" si="4">K7</f>
        <v>54500</v>
      </c>
    </row>
    <row r="8" spans="1:13" s="2" customFormat="1" ht="30.75" customHeight="1">
      <c r="A8" s="11">
        <v>3</v>
      </c>
      <c r="B8" s="12" t="s">
        <v>19</v>
      </c>
      <c r="C8" s="12"/>
      <c r="D8" s="13">
        <v>197</v>
      </c>
      <c r="E8" s="13">
        <v>194</v>
      </c>
      <c r="F8" s="13">
        <f t="shared" si="1"/>
        <v>97000</v>
      </c>
      <c r="G8" s="13">
        <v>3</v>
      </c>
      <c r="H8" s="13">
        <f t="shared" si="2"/>
        <v>1500</v>
      </c>
      <c r="I8" s="13">
        <v>16</v>
      </c>
      <c r="J8" s="13">
        <f t="shared" si="0"/>
        <v>8000</v>
      </c>
      <c r="K8" s="13">
        <f t="shared" si="3"/>
        <v>106500</v>
      </c>
      <c r="L8" s="13">
        <f t="shared" si="4"/>
        <v>106500</v>
      </c>
    </row>
    <row r="9" spans="1:13" s="2" customFormat="1" ht="30.75" customHeight="1">
      <c r="A9" s="11">
        <v>4</v>
      </c>
      <c r="B9" s="12" t="s">
        <v>20</v>
      </c>
      <c r="C9" s="12"/>
      <c r="D9" s="13">
        <v>437</v>
      </c>
      <c r="E9" s="13">
        <v>423</v>
      </c>
      <c r="F9" s="13">
        <f t="shared" si="1"/>
        <v>211500</v>
      </c>
      <c r="G9" s="13">
        <v>14</v>
      </c>
      <c r="H9" s="13">
        <f t="shared" si="2"/>
        <v>7000</v>
      </c>
      <c r="I9" s="13">
        <v>20</v>
      </c>
      <c r="J9" s="13">
        <f t="shared" si="0"/>
        <v>10000</v>
      </c>
      <c r="K9" s="13">
        <f t="shared" si="3"/>
        <v>228500</v>
      </c>
      <c r="L9" s="13">
        <f t="shared" si="4"/>
        <v>228500</v>
      </c>
    </row>
    <row r="10" spans="1:13" s="2" customFormat="1" ht="30.75" customHeight="1">
      <c r="A10" s="11">
        <v>5</v>
      </c>
      <c r="B10" s="12" t="s">
        <v>21</v>
      </c>
      <c r="C10" s="12"/>
      <c r="D10" s="13">
        <v>75</v>
      </c>
      <c r="E10" s="13">
        <v>72</v>
      </c>
      <c r="F10" s="13">
        <f t="shared" si="1"/>
        <v>36000</v>
      </c>
      <c r="G10" s="13">
        <v>3</v>
      </c>
      <c r="H10" s="13">
        <f t="shared" si="2"/>
        <v>1500</v>
      </c>
      <c r="I10" s="13">
        <v>15</v>
      </c>
      <c r="J10" s="13">
        <f t="shared" si="0"/>
        <v>7500</v>
      </c>
      <c r="K10" s="13">
        <f t="shared" si="3"/>
        <v>45000</v>
      </c>
      <c r="L10" s="13">
        <f t="shared" si="4"/>
        <v>45000</v>
      </c>
    </row>
    <row r="11" spans="1:13" s="2" customFormat="1" ht="30.75" customHeight="1">
      <c r="A11" s="14"/>
      <c r="B11" s="12" t="s">
        <v>8</v>
      </c>
      <c r="C11" s="12"/>
      <c r="D11" s="13">
        <f t="shared" ref="D11:L11" si="5">SUM(D6:D10)</f>
        <v>1657</v>
      </c>
      <c r="E11" s="13">
        <f t="shared" si="5"/>
        <v>1622</v>
      </c>
      <c r="F11" s="13">
        <f t="shared" si="5"/>
        <v>811000</v>
      </c>
      <c r="G11" s="13">
        <f t="shared" si="5"/>
        <v>35</v>
      </c>
      <c r="H11" s="13">
        <f t="shared" si="5"/>
        <v>17500</v>
      </c>
      <c r="I11" s="13">
        <f t="shared" si="5"/>
        <v>66</v>
      </c>
      <c r="J11" s="13">
        <f t="shared" si="5"/>
        <v>33000</v>
      </c>
      <c r="K11" s="13">
        <f t="shared" si="5"/>
        <v>861500</v>
      </c>
      <c r="L11" s="13">
        <f t="shared" si="5"/>
        <v>861500</v>
      </c>
      <c r="M11" s="2" t="s">
        <v>22</v>
      </c>
    </row>
    <row r="12" spans="1:13" s="4" customFormat="1" ht="45" customHeight="1">
      <c r="A12" s="43" t="s">
        <v>23</v>
      </c>
      <c r="B12" s="44"/>
      <c r="C12" s="44"/>
      <c r="D12" s="44"/>
      <c r="E12" s="44"/>
      <c r="F12" s="44"/>
      <c r="G12" s="44"/>
      <c r="H12" s="44"/>
      <c r="I12" s="44"/>
      <c r="J12" s="44"/>
      <c r="K12" s="44"/>
      <c r="L12" s="44"/>
    </row>
    <row r="13" spans="1:13" s="4" customFormat="1" ht="18" customHeight="1">
      <c r="A13" s="15"/>
      <c r="B13" s="16"/>
      <c r="C13" s="15"/>
      <c r="D13" s="17"/>
      <c r="E13" s="17"/>
      <c r="F13" s="17"/>
      <c r="G13" s="19"/>
      <c r="H13" s="17"/>
      <c r="I13" s="17"/>
      <c r="L13" s="17"/>
    </row>
    <row r="14" spans="1:13" s="2" customFormat="1" ht="66" customHeight="1">
      <c r="A14" s="34" t="s">
        <v>24</v>
      </c>
      <c r="B14" s="34"/>
      <c r="C14" s="34"/>
      <c r="D14" s="34"/>
      <c r="E14" s="34"/>
      <c r="F14" s="34"/>
      <c r="G14" s="34"/>
      <c r="H14" s="34"/>
      <c r="I14" s="34"/>
      <c r="J14" s="34"/>
      <c r="K14" s="34"/>
      <c r="L14" s="34"/>
    </row>
    <row r="15" spans="1:13" s="2" customFormat="1" ht="16.5" customHeight="1">
      <c r="A15" s="34"/>
      <c r="B15" s="34"/>
      <c r="C15" s="34"/>
      <c r="D15" s="34"/>
      <c r="E15" s="34"/>
      <c r="F15" s="34"/>
      <c r="G15" s="34"/>
      <c r="H15" s="34"/>
      <c r="I15" s="34"/>
      <c r="J15" s="34"/>
      <c r="K15" s="34"/>
      <c r="L15" s="34"/>
    </row>
    <row r="16" spans="1:13" s="2" customFormat="1">
      <c r="A16" s="17"/>
      <c r="B16" s="4"/>
    </row>
    <row r="17" spans="1:2" s="2" customFormat="1">
      <c r="A17" s="17"/>
      <c r="B17" s="4"/>
    </row>
    <row r="18" spans="1:2" s="2" customFormat="1">
      <c r="A18" s="17"/>
      <c r="B18" s="4"/>
    </row>
    <row r="19" spans="1:2" s="2" customFormat="1">
      <c r="A19" s="17"/>
      <c r="B19" s="4"/>
    </row>
    <row r="20" spans="1:2" s="2" customFormat="1">
      <c r="A20" s="17"/>
      <c r="B20" s="4"/>
    </row>
    <row r="21" spans="1:2" s="2" customFormat="1">
      <c r="A21" s="17"/>
      <c r="B21" s="4"/>
    </row>
    <row r="22" spans="1:2" s="2" customFormat="1">
      <c r="A22" s="17"/>
      <c r="B22" s="4"/>
    </row>
  </sheetData>
  <sheetProtection formatCells="0" insertHyperlinks="0" autoFilter="0"/>
  <mergeCells count="11">
    <mergeCell ref="A2:L2"/>
    <mergeCell ref="D4:H4"/>
    <mergeCell ref="I4:J4"/>
    <mergeCell ref="A12:L12"/>
    <mergeCell ref="A14:L14"/>
    <mergeCell ref="A15:L15"/>
    <mergeCell ref="A4:A5"/>
    <mergeCell ref="B4:B5"/>
    <mergeCell ref="C4:C5"/>
    <mergeCell ref="K4:K5"/>
    <mergeCell ref="L4:L5"/>
  </mergeCells>
  <phoneticPr fontId="8" type="noConversion"/>
  <pageMargins left="0.27559055118110198" right="0.15748031496063" top="0.43307086614173201" bottom="0.35433070866141703" header="0.39370078740157499" footer="0.354330708661417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T23"/>
  <sheetViews>
    <sheetView workbookViewId="0">
      <pane xSplit="2" ySplit="5" topLeftCell="C6" activePane="bottomRight" state="frozen"/>
      <selection pane="topRight"/>
      <selection pane="bottomLeft"/>
      <selection pane="bottomRight" activeCell="S7" sqref="S7"/>
    </sheetView>
  </sheetViews>
  <sheetFormatPr defaultColWidth="9" defaultRowHeight="14.25"/>
  <cols>
    <col min="1" max="1" width="4.875" style="5" customWidth="1"/>
    <col min="2" max="2" width="11.25" style="7" customWidth="1"/>
    <col min="3" max="3" width="1" style="7" hidden="1" customWidth="1"/>
    <col min="4" max="4" width="7.875" style="7" customWidth="1"/>
    <col min="5" max="5" width="11.75" style="7" customWidth="1"/>
    <col min="6" max="7" width="9" style="7" customWidth="1"/>
    <col min="8" max="8" width="6.625" style="7" hidden="1" customWidth="1"/>
    <col min="9" max="9" width="8.875" style="7" hidden="1" customWidth="1"/>
    <col min="10" max="10" width="0.125" style="7" hidden="1" customWidth="1"/>
    <col min="11" max="11" width="5.375" style="7" hidden="1" customWidth="1"/>
    <col min="12" max="12" width="8" style="7" hidden="1" customWidth="1"/>
    <col min="13" max="13" width="15.875" style="7" customWidth="1"/>
    <col min="14" max="14" width="6.625" style="7" hidden="1" customWidth="1"/>
    <col min="15" max="15" width="12.625" style="7" customWidth="1"/>
    <col min="16" max="16" width="9" style="7" hidden="1" customWidth="1"/>
    <col min="17" max="17" width="8.375" style="7" hidden="1" customWidth="1"/>
    <col min="18" max="16384" width="9" style="7"/>
  </cols>
  <sheetData>
    <row r="1" spans="1:20" ht="23.25" customHeight="1"/>
    <row r="2" spans="1:20" ht="60.75" customHeight="1">
      <c r="A2" s="48" t="s">
        <v>25</v>
      </c>
      <c r="B2" s="39"/>
      <c r="C2" s="39"/>
      <c r="D2" s="39"/>
      <c r="E2" s="39"/>
      <c r="F2" s="39"/>
      <c r="G2" s="39"/>
      <c r="H2" s="39"/>
      <c r="I2" s="39"/>
      <c r="J2" s="39"/>
      <c r="K2" s="39"/>
      <c r="L2" s="39"/>
      <c r="M2" s="39"/>
      <c r="N2" s="39"/>
      <c r="O2" s="39"/>
    </row>
    <row r="3" spans="1:20" ht="23.25" customHeight="1">
      <c r="A3" s="8"/>
      <c r="B3" s="23" t="s">
        <v>1</v>
      </c>
      <c r="C3" s="8"/>
      <c r="D3" s="8"/>
      <c r="E3" s="8"/>
      <c r="F3" s="8"/>
      <c r="G3" s="8"/>
      <c r="H3" s="8"/>
      <c r="I3" s="20"/>
      <c r="J3" s="20"/>
      <c r="K3" s="20"/>
      <c r="L3" s="20"/>
      <c r="M3" s="30" t="s">
        <v>2</v>
      </c>
      <c r="N3" s="20"/>
    </row>
    <row r="4" spans="1:20" s="1" customFormat="1" ht="30" customHeight="1">
      <c r="A4" s="35" t="s">
        <v>3</v>
      </c>
      <c r="B4" s="35" t="s">
        <v>4</v>
      </c>
      <c r="C4" s="35" t="s">
        <v>5</v>
      </c>
      <c r="D4" s="40" t="s">
        <v>26</v>
      </c>
      <c r="E4" s="40"/>
      <c r="F4" s="38" t="s">
        <v>27</v>
      </c>
      <c r="G4" s="38" t="s">
        <v>28</v>
      </c>
      <c r="H4" s="26"/>
      <c r="I4" s="36" t="s">
        <v>29</v>
      </c>
      <c r="J4" s="36" t="s">
        <v>30</v>
      </c>
      <c r="K4" s="36" t="s">
        <v>31</v>
      </c>
      <c r="L4" s="36"/>
      <c r="M4" s="52" t="s">
        <v>32</v>
      </c>
      <c r="N4" s="36" t="s">
        <v>33</v>
      </c>
      <c r="O4" s="36" t="s">
        <v>8</v>
      </c>
      <c r="Q4" s="46" t="s">
        <v>34</v>
      </c>
    </row>
    <row r="5" spans="1:20" ht="27.75" customHeight="1">
      <c r="A5" s="50"/>
      <c r="B5" s="51"/>
      <c r="C5" s="51"/>
      <c r="D5" s="10" t="s">
        <v>15</v>
      </c>
      <c r="E5" s="10" t="s">
        <v>35</v>
      </c>
      <c r="F5" s="38"/>
      <c r="G5" s="38"/>
      <c r="H5" s="27" t="s">
        <v>36</v>
      </c>
      <c r="I5" s="45"/>
      <c r="J5" s="45"/>
      <c r="K5" s="37"/>
      <c r="L5" s="37"/>
      <c r="M5" s="53"/>
      <c r="N5" s="45"/>
      <c r="O5" s="45"/>
      <c r="Q5" s="47"/>
    </row>
    <row r="6" spans="1:20" s="3" customFormat="1" ht="24.95" customHeight="1">
      <c r="A6" s="14">
        <v>1</v>
      </c>
      <c r="B6" s="12" t="s">
        <v>17</v>
      </c>
      <c r="C6" s="12"/>
      <c r="D6" s="13"/>
      <c r="E6" s="13"/>
      <c r="F6" s="13">
        <v>11</v>
      </c>
      <c r="G6" s="13">
        <v>11</v>
      </c>
      <c r="H6" s="13">
        <f t="shared" ref="H6:H10" si="0">F6*250+G6*375</f>
        <v>6875</v>
      </c>
      <c r="I6" s="13"/>
      <c r="J6" s="13">
        <f>H6*0.4</f>
        <v>2750</v>
      </c>
      <c r="K6" s="13"/>
      <c r="L6" s="13"/>
      <c r="M6" s="13">
        <f t="shared" ref="M6:M10" si="1">G6*400</f>
        <v>4400</v>
      </c>
      <c r="N6" s="13">
        <f>SUM(J6:M6)</f>
        <v>7150</v>
      </c>
      <c r="O6" s="13">
        <f>M6+E6</f>
        <v>4400</v>
      </c>
      <c r="Q6" s="32"/>
    </row>
    <row r="7" spans="1:20" s="2" customFormat="1" ht="24.95" customHeight="1">
      <c r="A7" s="14">
        <v>2</v>
      </c>
      <c r="B7" s="12" t="s">
        <v>18</v>
      </c>
      <c r="C7" s="12"/>
      <c r="D7" s="13"/>
      <c r="E7" s="13"/>
      <c r="F7" s="13">
        <v>4</v>
      </c>
      <c r="G7" s="13">
        <v>4</v>
      </c>
      <c r="H7" s="13">
        <f t="shared" si="0"/>
        <v>2500</v>
      </c>
      <c r="I7" s="13"/>
      <c r="J7" s="13">
        <f>H7*0.4</f>
        <v>1000</v>
      </c>
      <c r="K7" s="13"/>
      <c r="L7" s="13"/>
      <c r="M7" s="13">
        <f t="shared" si="1"/>
        <v>1600</v>
      </c>
      <c r="N7" s="13"/>
      <c r="O7" s="13">
        <f t="shared" ref="O7:O11" si="2">M7+E7</f>
        <v>1600</v>
      </c>
      <c r="Q7" s="33"/>
    </row>
    <row r="8" spans="1:20" s="3" customFormat="1" ht="24.95" customHeight="1">
      <c r="A8" s="14">
        <v>3</v>
      </c>
      <c r="B8" s="12" t="s">
        <v>19</v>
      </c>
      <c r="C8" s="12"/>
      <c r="D8" s="13"/>
      <c r="E8" s="13"/>
      <c r="F8" s="13">
        <v>3</v>
      </c>
      <c r="G8" s="13">
        <v>3</v>
      </c>
      <c r="H8" s="13">
        <f t="shared" si="0"/>
        <v>1875</v>
      </c>
      <c r="I8" s="13"/>
      <c r="J8" s="13">
        <v>0</v>
      </c>
      <c r="K8" s="13"/>
      <c r="L8" s="13"/>
      <c r="M8" s="13">
        <f t="shared" si="1"/>
        <v>1200</v>
      </c>
      <c r="N8" s="13"/>
      <c r="O8" s="13">
        <f t="shared" si="2"/>
        <v>1200</v>
      </c>
      <c r="Q8" s="32"/>
    </row>
    <row r="9" spans="1:20" s="2" customFormat="1" ht="24.95" customHeight="1">
      <c r="A9" s="14">
        <v>4</v>
      </c>
      <c r="B9" s="12" t="s">
        <v>20</v>
      </c>
      <c r="C9" s="12"/>
      <c r="D9" s="13"/>
      <c r="E9" s="13"/>
      <c r="F9" s="13">
        <v>14</v>
      </c>
      <c r="G9" s="13">
        <v>14</v>
      </c>
      <c r="H9" s="13">
        <f t="shared" si="0"/>
        <v>8750</v>
      </c>
      <c r="I9" s="13"/>
      <c r="J9" s="13">
        <f>H9*0.4</f>
        <v>3500</v>
      </c>
      <c r="K9" s="13"/>
      <c r="L9" s="13"/>
      <c r="M9" s="13">
        <f t="shared" si="1"/>
        <v>5600</v>
      </c>
      <c r="N9" s="13"/>
      <c r="O9" s="13">
        <f t="shared" si="2"/>
        <v>5600</v>
      </c>
      <c r="Q9" s="33"/>
    </row>
    <row r="10" spans="1:20" s="2" customFormat="1" ht="24.95" customHeight="1">
      <c r="A10" s="14">
        <v>5</v>
      </c>
      <c r="B10" s="12" t="s">
        <v>21</v>
      </c>
      <c r="C10" s="12"/>
      <c r="D10" s="13"/>
      <c r="E10" s="13"/>
      <c r="F10" s="13">
        <v>3</v>
      </c>
      <c r="G10" s="13">
        <v>3</v>
      </c>
      <c r="H10" s="13">
        <f t="shared" si="0"/>
        <v>1875</v>
      </c>
      <c r="I10" s="13"/>
      <c r="J10" s="13">
        <f>H10*0.4</f>
        <v>750</v>
      </c>
      <c r="K10" s="13"/>
      <c r="L10" s="13"/>
      <c r="M10" s="13">
        <f t="shared" si="1"/>
        <v>1200</v>
      </c>
      <c r="N10" s="13"/>
      <c r="O10" s="13">
        <f t="shared" si="2"/>
        <v>1200</v>
      </c>
      <c r="Q10" s="33"/>
    </row>
    <row r="11" spans="1:20" s="2" customFormat="1" ht="24.95" customHeight="1">
      <c r="A11" s="14">
        <v>6</v>
      </c>
      <c r="B11" s="14" t="s">
        <v>37</v>
      </c>
      <c r="C11" s="12"/>
      <c r="D11" s="12">
        <v>61</v>
      </c>
      <c r="E11" s="13">
        <f>D11*180</f>
        <v>10980</v>
      </c>
      <c r="F11" s="13">
        <v>61</v>
      </c>
      <c r="G11" s="13">
        <v>61</v>
      </c>
      <c r="H11" s="13">
        <v>0</v>
      </c>
      <c r="I11" s="13"/>
      <c r="J11" s="13">
        <v>0</v>
      </c>
      <c r="K11" s="13"/>
      <c r="L11" s="13"/>
      <c r="M11" s="13">
        <f>F11*400</f>
        <v>24400</v>
      </c>
      <c r="N11" s="13"/>
      <c r="O11" s="13">
        <f t="shared" si="2"/>
        <v>35380</v>
      </c>
      <c r="P11" s="18">
        <f t="shared" ref="P11" si="3">N11+F11</f>
        <v>61</v>
      </c>
      <c r="Q11" s="18">
        <f t="shared" ref="Q11" si="4">O11+G11</f>
        <v>35441</v>
      </c>
    </row>
    <row r="12" spans="1:20" s="2" customFormat="1" ht="28.5" customHeight="1">
      <c r="A12" s="24"/>
      <c r="B12" s="25" t="s">
        <v>8</v>
      </c>
      <c r="C12" s="25"/>
      <c r="D12" s="12">
        <v>61</v>
      </c>
      <c r="E12" s="13">
        <f>D12*180</f>
        <v>10980</v>
      </c>
      <c r="F12" s="18">
        <f>SUM(F6:F11)</f>
        <v>96</v>
      </c>
      <c r="G12" s="18">
        <f>SUM(G6:G11)</f>
        <v>96</v>
      </c>
      <c r="H12" s="18">
        <f>SUM(H6:H11)</f>
        <v>21875</v>
      </c>
      <c r="I12" s="18"/>
      <c r="J12" s="18">
        <f>SUM(J6:J10)</f>
        <v>8000</v>
      </c>
      <c r="K12" s="18"/>
      <c r="L12" s="18"/>
      <c r="M12" s="18">
        <f>SUM(M6:M11)</f>
        <v>38400</v>
      </c>
      <c r="N12" s="18">
        <f>SUM(N6:N11)</f>
        <v>7150</v>
      </c>
      <c r="O12" s="18">
        <f>SUM(O6:O11)</f>
        <v>49380</v>
      </c>
      <c r="P12" s="31"/>
      <c r="Q12" s="33"/>
      <c r="T12" s="2" t="s">
        <v>22</v>
      </c>
    </row>
    <row r="13" spans="1:20" s="4" customFormat="1" ht="50.25" customHeight="1">
      <c r="A13" s="43" t="s">
        <v>23</v>
      </c>
      <c r="B13" s="43"/>
      <c r="C13" s="43"/>
      <c r="D13" s="43"/>
      <c r="E13" s="43"/>
      <c r="F13" s="43"/>
      <c r="G13" s="43"/>
      <c r="H13" s="43"/>
      <c r="I13" s="43"/>
      <c r="J13" s="43"/>
      <c r="K13" s="43"/>
      <c r="L13" s="43"/>
      <c r="M13" s="43"/>
      <c r="N13" s="43"/>
      <c r="O13" s="43"/>
    </row>
    <row r="14" spans="1:20" s="4" customFormat="1" ht="19.5" customHeight="1">
      <c r="A14" s="15"/>
      <c r="B14" s="15"/>
      <c r="C14" s="15"/>
      <c r="D14" s="17"/>
      <c r="E14" s="28"/>
      <c r="F14" s="17"/>
      <c r="G14" s="19"/>
      <c r="H14" s="17"/>
      <c r="I14" s="17"/>
      <c r="K14" s="17"/>
      <c r="L14" s="19"/>
      <c r="M14" s="17"/>
      <c r="N14" s="15"/>
      <c r="O14" s="15"/>
    </row>
    <row r="15" spans="1:20" s="2" customFormat="1" ht="43.5" customHeight="1">
      <c r="A15" s="34" t="s">
        <v>38</v>
      </c>
      <c r="B15" s="34"/>
      <c r="C15" s="34"/>
      <c r="D15" s="34"/>
      <c r="E15" s="34"/>
      <c r="F15" s="34"/>
      <c r="G15" s="34"/>
      <c r="H15" s="34"/>
      <c r="I15" s="34"/>
      <c r="J15" s="34"/>
      <c r="K15" s="34"/>
      <c r="L15" s="34"/>
      <c r="M15" s="34"/>
      <c r="N15" s="34"/>
      <c r="O15" s="34"/>
      <c r="Q15" s="29"/>
    </row>
    <row r="16" spans="1:20" s="2" customFormat="1" ht="16.5" customHeight="1">
      <c r="A16" s="49"/>
      <c r="B16" s="34"/>
      <c r="C16" s="34"/>
      <c r="D16" s="34"/>
      <c r="E16" s="34"/>
      <c r="F16" s="29"/>
      <c r="G16" s="29"/>
      <c r="H16" s="29"/>
      <c r="I16" s="29"/>
      <c r="J16" s="29"/>
      <c r="K16" s="29"/>
      <c r="L16" s="29"/>
      <c r="M16" s="29"/>
      <c r="N16" s="29"/>
      <c r="O16" s="29"/>
      <c r="Q16" s="29"/>
    </row>
    <row r="17" spans="1:1" s="2" customFormat="1">
      <c r="A17" s="17"/>
    </row>
    <row r="18" spans="1:1" s="2" customFormat="1">
      <c r="A18" s="17"/>
    </row>
    <row r="19" spans="1:1" s="2" customFormat="1">
      <c r="A19" s="17"/>
    </row>
    <row r="20" spans="1:1" s="2" customFormat="1">
      <c r="A20" s="17"/>
    </row>
    <row r="21" spans="1:1" s="2" customFormat="1">
      <c r="A21" s="17"/>
    </row>
    <row r="22" spans="1:1" s="2" customFormat="1">
      <c r="A22" s="17"/>
    </row>
    <row r="23" spans="1:1" s="2" customFormat="1">
      <c r="A23" s="17"/>
    </row>
  </sheetData>
  <sheetProtection formatCells="0" insertHyperlinks="0" autoFilter="0"/>
  <mergeCells count="18">
    <mergeCell ref="A15:O15"/>
    <mergeCell ref="A16:E16"/>
    <mergeCell ref="A4:A5"/>
    <mergeCell ref="B4:B5"/>
    <mergeCell ref="C4:C5"/>
    <mergeCell ref="F4:F5"/>
    <mergeCell ref="G4:G5"/>
    <mergeCell ref="I4:I5"/>
    <mergeCell ref="J4:J5"/>
    <mergeCell ref="K4:K5"/>
    <mergeCell ref="L4:L5"/>
    <mergeCell ref="M4:M5"/>
    <mergeCell ref="N4:N5"/>
    <mergeCell ref="O4:O5"/>
    <mergeCell ref="Q4:Q5"/>
    <mergeCell ref="A2:O2"/>
    <mergeCell ref="D4:E4"/>
    <mergeCell ref="A13:O13"/>
  </mergeCells>
  <phoneticPr fontId="8" type="noConversion"/>
  <pageMargins left="0.63" right="0.24" top="0.45" bottom="0.34" header="0.39" footer="0.36"/>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ettings xmlns="https://web.wps.cn/et/2018/main" xmlns:s="http://schemas.openxmlformats.org/spreadsheetml/2006/main">
  <bookSettings>
    <isFilterShared>1</isFilterShared>
    <isAutoUpdatePaused>0</isAutoUpdatePaused>
    <filterType>conn</filterType>
  </bookSettings>
</settings>
</file>

<file path=customXml/item2.xml><?xml version="1.0" encoding="utf-8"?>
<mergeFile xmlns="https://web.wps.cn/et/2018/main" xmlns:s="http://schemas.openxmlformats.org/spreadsheetml/2006/main">
  <listFile/>
</mergeFile>
</file>

<file path=customXml/item3.xml><?xml version="1.0" encoding="utf-8"?>
<allowEditUser xmlns="https://web.wps.cn/et/2018/main" xmlns:s="http://schemas.openxmlformats.org/spreadsheetml/2006/main" hasInvisiblePropRange="0">
  <rangeList sheetStid="19" master=""/>
  <rangeList sheetStid="14" master=""/>
  <rangeList sheetStid="22" master=""/>
</allowEditUser>
</file>

<file path=customXml/item4.xml><?xml version="1.0" encoding="utf-8"?>
<sheetInterline xmlns="https://web.wps.cn/et/2018/main" xmlns:s="http://schemas.openxmlformats.org/spreadsheetml/2006/main">
  <interlineItem sheetStid="19" interlineOnOff="0" interlineColor="0"/>
  <interlineItem sheetStid="14" interlineOnOff="0" interlineColor="0"/>
  <interlineItem sheetStid="22" interlineOnOff="0" interlineColor="0"/>
  <interlineItem sheetStid="23" interlineOnOff="0" interlineColor="0"/>
</sheetInterline>
</file>

<file path=customXml/item5.xml><?xml version="1.0" encoding="utf-8"?>
<pixelators xmlns="https://web.wps.cn/et/2018/main" xmlns:s="http://schemas.openxmlformats.org/spreadsheetml/2006/main">
  <pixelatorList sheetStid="19"/>
  <pixelatorList sheetStid="14"/>
  <pixelatorList sheetStid="22"/>
  <pixelatorList sheetStid="23"/>
</pixelators>
</file>

<file path=customXml/item6.xml><?xml version="1.0" encoding="utf-8"?>
<comments xmlns="https://web.wps.cn/et/2018/main" xmlns:s="http://schemas.openxmlformats.org/spreadsheetml/2006/main"/>
</file>

<file path=customXml/itemProps1.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2021年春营养改善资金计划</vt:lpstr>
      <vt:lpstr>2021年春本级低保补助</vt:lpstr>
      <vt:lpstr>'2021年春本级低保补助'!Print_Area</vt:lpstr>
      <vt:lpstr>'2021年春营养改善资金计划'!Print_Area</vt:lpstr>
    </vt:vector>
  </TitlesOfParts>
  <Company>www.Luobo.cc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萝卜家园</dc:creator>
  <cp:lastModifiedBy>Administrator</cp:lastModifiedBy>
  <cp:lastPrinted>2021-03-09T01:14:54Z</cp:lastPrinted>
  <dcterms:created xsi:type="dcterms:W3CDTF">2010-03-03T16:35:00Z</dcterms:created>
  <dcterms:modified xsi:type="dcterms:W3CDTF">2021-03-18T01:35:34Z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