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4085" activeTab="4"/>
  </bookViews>
  <sheets>
    <sheet name="目录" sheetId="1" r:id="rId1"/>
    <sheet name="一般预算收支平衡表" sheetId="2" r:id="rId2"/>
    <sheet name="一般预算收入" sheetId="3" r:id="rId3"/>
    <sheet name="一般预算支出表" sheetId="4" r:id="rId4"/>
    <sheet name="一般预算本级支出" sheetId="5" r:id="rId5"/>
    <sheet name="基金收支平衡表" sheetId="6" r:id="rId6"/>
    <sheet name="基金收入" sheetId="7" r:id="rId7"/>
    <sheet name="基金支出" sheetId="8" r:id="rId8"/>
    <sheet name="财政专户管理资金收支情况表" sheetId="9" r:id="rId9"/>
    <sheet name="政府性债务" sheetId="10" r:id="rId10"/>
  </sheets>
  <externalReferences>
    <externalReference r:id="rId13"/>
    <externalReference r:id="rId14"/>
  </externalReferences>
  <definedNames/>
  <calcPr fullCalcOnLoad="1"/>
</workbook>
</file>

<file path=xl/comments7.xml><?xml version="1.0" encoding="utf-8"?>
<comments xmlns="http://schemas.openxmlformats.org/spreadsheetml/2006/main">
  <authors>
    <author>Lenovo User</author>
  </authors>
  <commentList>
    <comment ref="A16" authorId="0">
      <text>
        <r>
          <rPr>
            <sz val="9"/>
            <rFont val="宋体"/>
            <family val="0"/>
          </rPr>
          <t>Lenovo User:
是否与总价款合并</t>
        </r>
      </text>
    </comment>
  </commentList>
</comments>
</file>

<file path=xl/sharedStrings.xml><?xml version="1.0" encoding="utf-8"?>
<sst xmlns="http://schemas.openxmlformats.org/spreadsheetml/2006/main" count="376" uniqueCount="346">
  <si>
    <t>附件：</t>
  </si>
  <si>
    <r>
      <t>长乐市</t>
    </r>
    <r>
      <rPr>
        <b/>
        <sz val="24"/>
        <rFont val="Times New Roman"/>
        <family val="1"/>
      </rPr>
      <t>2012</t>
    </r>
    <r>
      <rPr>
        <b/>
        <sz val="24"/>
        <rFont val="宋体"/>
        <family val="0"/>
      </rPr>
      <t>年度财政收支决算表目录</t>
    </r>
  </si>
  <si>
    <t>1、2012年度长乐市公共财政收支情况表</t>
  </si>
  <si>
    <t>2、2012年度长乐市公共财政收入决算表</t>
  </si>
  <si>
    <t>3、2012 年度长乐市公共财政支出决算表</t>
  </si>
  <si>
    <t>4、2012年度长乐市本级财力安排公共财政支出情况表</t>
  </si>
  <si>
    <t>5、2012年度长乐市政府性基金收支情况表</t>
  </si>
  <si>
    <t>6、2012年度长乐市政府性基金收入决算表</t>
  </si>
  <si>
    <t>7、2012年度长乐市政府性基金支出决算表</t>
  </si>
  <si>
    <t>8、2012年度长乐市财政专户管理资金收支情况表</t>
  </si>
  <si>
    <t>9、2012年度长乐市政府性债务情况表</t>
  </si>
  <si>
    <r>
      <t>长</t>
    </r>
    <r>
      <rPr>
        <sz val="18"/>
        <rFont val="Times New Roman"/>
        <family val="1"/>
      </rPr>
      <t xml:space="preserve">   </t>
    </r>
    <r>
      <rPr>
        <sz val="18"/>
        <rFont val="宋体"/>
        <family val="0"/>
      </rPr>
      <t>乐</t>
    </r>
    <r>
      <rPr>
        <sz val="18"/>
        <rFont val="Times New Roman"/>
        <family val="1"/>
      </rPr>
      <t xml:space="preserve">   </t>
    </r>
    <r>
      <rPr>
        <sz val="18"/>
        <rFont val="宋体"/>
        <family val="0"/>
      </rPr>
      <t>市</t>
    </r>
    <r>
      <rPr>
        <sz val="18"/>
        <rFont val="Times New Roman"/>
        <family val="1"/>
      </rPr>
      <t xml:space="preserve">   </t>
    </r>
    <r>
      <rPr>
        <sz val="18"/>
        <rFont val="宋体"/>
        <family val="0"/>
      </rPr>
      <t>财</t>
    </r>
    <r>
      <rPr>
        <sz val="18"/>
        <rFont val="Times New Roman"/>
        <family val="1"/>
      </rPr>
      <t xml:space="preserve">   </t>
    </r>
    <r>
      <rPr>
        <sz val="18"/>
        <rFont val="宋体"/>
        <family val="0"/>
      </rPr>
      <t>政</t>
    </r>
    <r>
      <rPr>
        <sz val="18"/>
        <rFont val="Times New Roman"/>
        <family val="1"/>
      </rPr>
      <t xml:space="preserve">   </t>
    </r>
    <r>
      <rPr>
        <sz val="18"/>
        <rFont val="宋体"/>
        <family val="0"/>
      </rPr>
      <t>局</t>
    </r>
  </si>
  <si>
    <r>
      <t xml:space="preserve"> 2013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7</t>
    </r>
    <r>
      <rPr>
        <sz val="18"/>
        <rFont val="宋体"/>
        <family val="0"/>
      </rPr>
      <t>月</t>
    </r>
  </si>
  <si>
    <t>2012年度长乐市公共财政收支情况表</t>
  </si>
  <si>
    <t>录入03表</t>
  </si>
  <si>
    <t>单位：万元</t>
  </si>
  <si>
    <t>表一</t>
  </si>
  <si>
    <t>预算科目</t>
  </si>
  <si>
    <t>决 算 数</t>
  </si>
  <si>
    <t>公共财政收入</t>
  </si>
  <si>
    <t>公共财政支出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</si>
  <si>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</si>
  <si>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</si>
  <si>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</si>
  <si>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</si>
  <si>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</si>
  <si>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</si>
  <si>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</si>
  <si>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</si>
  <si>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</si>
  <si>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</si>
  <si>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</si>
  <si>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</si>
  <si>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</si>
  <si>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</si>
  <si>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</si>
  <si>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</si>
  <si>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民族地区转移支付补助收入</t>
  </si>
  <si>
    <t xml:space="preserve">    民族地区转移支付支出</t>
  </si>
  <si>
    <t xml:space="preserve">    调整工资转移支付补助收入</t>
  </si>
  <si>
    <t xml:space="preserve">    调整工资转移支付支出</t>
  </si>
  <si>
    <t xml:space="preserve">    农村税费改革转移支付收入</t>
  </si>
  <si>
    <t xml:space="preserve">    农村税费改革转移支付支出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</si>
  <si>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</si>
  <si>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</si>
  <si>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</si>
  <si>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</si>
  <si>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</si>
  <si>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</si>
  <si>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</si>
  <si>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</si>
  <si>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</si>
  <si>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</si>
  <si>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</si>
  <si>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</si>
  <si>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工商部门停征两费转移支付收入</t>
  </si>
  <si>
    <t xml:space="preserve">    工商部门停征两费转移支付支出</t>
  </si>
  <si>
    <t xml:space="preserve">    一般公共服务转移支付收入</t>
  </si>
  <si>
    <t xml:space="preserve">    一般公共服务转移支付支出</t>
  </si>
  <si>
    <t xml:space="preserve">    公共安全转移支付收入</t>
  </si>
  <si>
    <t xml:space="preserve">    公共安全转移支付支出</t>
  </si>
  <si>
    <t xml:space="preserve">    教育转移支付收入</t>
  </si>
  <si>
    <t xml:space="preserve">    教育转移支付支出</t>
  </si>
  <si>
    <t xml:space="preserve">    社会保障和就业转移支付收入</t>
  </si>
  <si>
    <t xml:space="preserve">    社会保障和就业转移支付支出</t>
  </si>
  <si>
    <t xml:space="preserve">    医疗卫生转移支付收入</t>
  </si>
  <si>
    <t xml:space="preserve">    医疗卫生转移支付支出</t>
  </si>
  <si>
    <t xml:space="preserve">    农林水转移支付收入</t>
  </si>
  <si>
    <t xml:space="preserve">    农林水转移支付支出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</si>
  <si>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</si>
  <si>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</si>
  <si>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</si>
  <si>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</si>
  <si>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</si>
  <si>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</si>
  <si>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</si>
  <si>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</si>
  <si>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地震灾后恢复重建补助收入</t>
  </si>
  <si>
    <t xml:space="preserve">  地震灾后恢复重建补助支出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</si>
  <si>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</si>
  <si>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</si>
  <si>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</si>
  <si>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</si>
  <si>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</si>
  <si>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</si>
  <si>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</si>
  <si>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</si>
  <si>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</si>
  <si>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</si>
  <si>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</si>
  <si>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</si>
  <si>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</si>
  <si>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</si>
  <si>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</si>
  <si>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>援助其他地区支出</t>
  </si>
  <si>
    <t xml:space="preserve">  接受其他省（自治区、直辖市、计划单列市）援助收入</t>
  </si>
  <si>
    <t xml:space="preserve">  援助其他省（自治区、直辖市、计划单列市）支出</t>
  </si>
  <si>
    <t xml:space="preserve">  接受省内其他地市（区）援助收入</t>
  </si>
  <si>
    <t xml:space="preserve">  援助省内其他地市（区）支出</t>
  </si>
  <si>
    <t xml:space="preserve">  接受市内其他县市（区）援助收入</t>
  </si>
  <si>
    <t xml:space="preserve">  援助市内其他县市（区）支出</t>
  </si>
  <si>
    <t>债务收入</t>
  </si>
  <si>
    <t>债券还本支出</t>
  </si>
  <si>
    <t xml:space="preserve">  地方政府债券收入</t>
  </si>
  <si>
    <t xml:space="preserve">  地方政府债券还本</t>
  </si>
  <si>
    <t xml:space="preserve">  地方向国外借款收入</t>
  </si>
  <si>
    <t xml:space="preserve">  地方向国外借款还本</t>
  </si>
  <si>
    <t>债券转贷收入</t>
  </si>
  <si>
    <t>债券转贷支出</t>
  </si>
  <si>
    <t xml:space="preserve">  转贷地方政府债券收入</t>
  </si>
  <si>
    <t xml:space="preserve">  转贷地方政府债券支出</t>
  </si>
  <si>
    <t xml:space="preserve">  转贷国外债务收入</t>
  </si>
  <si>
    <t xml:space="preserve">  转贷国外债务支出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</si>
  <si>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</si>
  <si>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</si>
  <si>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</si>
  <si>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</si>
  <si>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</si>
  <si>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</si>
  <si>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上年结余</t>
  </si>
  <si>
    <t>调入预算稳定调节基金</t>
  </si>
  <si>
    <t>安排预算稳定调节基金</t>
  </si>
  <si>
    <t xml:space="preserve">调入资金   </t>
  </si>
  <si>
    <t>调出资金</t>
  </si>
  <si>
    <t xml:space="preserve">  1.政府性基金调入</t>
  </si>
  <si>
    <t>年终结余</t>
  </si>
  <si>
    <t xml:space="preserve">  2.国有资本经营预算调入</t>
  </si>
  <si>
    <t>减:结转下年的支出</t>
  </si>
  <si>
    <t xml:space="preserve">  3.财政专户管理资金调入</t>
  </si>
  <si>
    <t>净结余</t>
  </si>
  <si>
    <t xml:space="preserve">  4.其他调入</t>
  </si>
  <si>
    <t>地震灾后恢复重建调入资金</t>
  </si>
  <si>
    <t xml:space="preserve">  预算稳定调节基金调入</t>
  </si>
  <si>
    <t>收  入  总  计</t>
  </si>
  <si>
    <t>支  出  总  计</t>
  </si>
  <si>
    <t>2012年度长乐市公共财政收入决算表</t>
  </si>
  <si>
    <t>表二</t>
  </si>
  <si>
    <t>调整预算数</t>
  </si>
  <si>
    <r>
      <t>快报数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（报告数）</t>
    </r>
  </si>
  <si>
    <t>2011年决算</t>
  </si>
  <si>
    <t>金额</t>
  </si>
  <si>
    <r>
      <t>完成调整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预算数%</t>
    </r>
  </si>
  <si>
    <t>比快报   增减额</t>
  </si>
  <si>
    <t>比上年   增长%</t>
  </si>
  <si>
    <t>地方公共财政收入</t>
  </si>
  <si>
    <t>一、税收收入</t>
  </si>
  <si>
    <t>　　增值税</t>
  </si>
  <si>
    <t>　　营业税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</si>
  <si>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</si>
  <si>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</si>
  <si>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</si>
  <si>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</si>
  <si>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</si>
  <si>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</si>
  <si>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</si>
  <si>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</si>
  <si>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</si>
  <si>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</si>
  <si>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</si>
  <si>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</si>
  <si>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</si>
  <si>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</si>
  <si>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</si>
  <si>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</si>
  <si>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国有资源（资产）有偿使用收入</t>
  </si>
  <si>
    <t>　　其他收入</t>
  </si>
  <si>
    <t>公共财政总收入</t>
  </si>
  <si>
    <t>其中：上解中央四税收入</t>
  </si>
  <si>
    <t>2012年度长乐市公共财政支出决算表</t>
  </si>
  <si>
    <t>表三</t>
  </si>
  <si>
    <t>科目名称</t>
  </si>
  <si>
    <t xml:space="preserve"> 实际
支出</t>
  </si>
  <si>
    <t>快报数(报告数)</t>
  </si>
  <si>
    <t>比快报增减额</t>
  </si>
  <si>
    <t>2011年支出数</t>
  </si>
  <si>
    <t>比上年增长%</t>
  </si>
  <si>
    <t>预算结余</t>
  </si>
  <si>
    <t>结转下年使用数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</si>
  <si>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</si>
  <si>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</si>
  <si>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</si>
  <si>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</si>
  <si>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</si>
  <si>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</si>
  <si>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</si>
  <si>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</si>
  <si>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</si>
  <si>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</si>
  <si>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</si>
  <si>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</si>
  <si>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</si>
  <si>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</si>
  <si>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</si>
  <si>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</si>
  <si>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住房保障支出</t>
  </si>
  <si>
    <t>粮油物资管理事务</t>
  </si>
  <si>
    <t>预备费</t>
  </si>
  <si>
    <t>国债还本付息支出</t>
  </si>
  <si>
    <t>其他支出(类)</t>
  </si>
  <si>
    <t>2012年度长乐市财政本级财力安排公共财政支出情况表</t>
  </si>
  <si>
    <t>表四</t>
  </si>
  <si>
    <r>
      <t>项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目</t>
    </r>
  </si>
  <si>
    <r>
      <t>人大调整后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预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算</t>
    </r>
  </si>
  <si>
    <t>决算支出</t>
  </si>
  <si>
    <r>
      <t>本级财力支出占调整</t>
    </r>
    <r>
      <rPr>
        <b/>
        <sz val="10"/>
        <rFont val="宋体"/>
        <family val="0"/>
      </rPr>
      <t>预算</t>
    </r>
    <r>
      <rPr>
        <b/>
        <sz val="10"/>
        <rFont val="Times New Roman"/>
        <family val="1"/>
      </rPr>
      <t>%</t>
    </r>
  </si>
  <si>
    <r>
      <t>说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明</t>
    </r>
  </si>
  <si>
    <r>
      <t>合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</si>
  <si>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>本级财力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安排支出</t>
    </r>
  </si>
  <si>
    <t>上年结转支出</t>
  </si>
  <si>
    <r>
      <t>未纳入财力安排的转</t>
    </r>
    <r>
      <rPr>
        <b/>
        <sz val="10"/>
        <rFont val="宋体"/>
        <family val="0"/>
      </rPr>
      <t>移性支出</t>
    </r>
  </si>
  <si>
    <t>合                  计</t>
  </si>
  <si>
    <t>1、一般公共服务</t>
  </si>
  <si>
    <t>2、国防</t>
  </si>
  <si>
    <t>3、公共安全</t>
  </si>
  <si>
    <t>4、教育</t>
  </si>
  <si>
    <t>5、科学技术</t>
  </si>
  <si>
    <t>6、文化体育与传媒</t>
  </si>
  <si>
    <t>7、社会保障和就业</t>
  </si>
  <si>
    <t>8、医疗卫生</t>
  </si>
  <si>
    <t>9、节能环保</t>
  </si>
  <si>
    <t>10、城乡社区事务</t>
  </si>
  <si>
    <t>11、农林水事务</t>
  </si>
  <si>
    <t>12、交通运输</t>
  </si>
  <si>
    <t>13、资源勘探电力信息等事务</t>
  </si>
  <si>
    <t>14、商业服务业等事务</t>
  </si>
  <si>
    <t>15、国土资源气象等事务</t>
  </si>
  <si>
    <t>16、住房保障支出</t>
  </si>
  <si>
    <t>17、粮油物资管理事务</t>
  </si>
  <si>
    <t>18、预备费</t>
  </si>
  <si>
    <t>19、国债还本付息支出</t>
  </si>
  <si>
    <t>20、其他支出</t>
  </si>
  <si>
    <t>2012年度长乐市政府性基金转移性收支决算表</t>
  </si>
  <si>
    <t>表五                                                                                                          单位：万元</t>
  </si>
  <si>
    <t>决算数</t>
  </si>
  <si>
    <t>政府性基金收入</t>
  </si>
  <si>
    <t>政府性基金支出</t>
  </si>
  <si>
    <t>政府性基金上级补助收入</t>
  </si>
  <si>
    <t>政府性基金补助下级支出</t>
  </si>
  <si>
    <t xml:space="preserve">  其中:政府性基金地震灾后恢复重建补助收入</t>
  </si>
  <si>
    <t xml:space="preserve">  其中:政府性基金地震灾后恢复重建补助支出</t>
  </si>
  <si>
    <t>政府性基金省补助计划单列市收入</t>
  </si>
  <si>
    <t>政府性基金计划单列市上解省支出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</si>
  <si>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</si>
  <si>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</si>
  <si>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</si>
  <si>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</si>
  <si>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</si>
  <si>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</si>
  <si>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</si>
  <si>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</si>
  <si>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 xml:space="preserve">  1.公共财政预算调入</t>
  </si>
  <si>
    <t xml:space="preserve">  2.财政专户管理资金调入</t>
  </si>
  <si>
    <t xml:space="preserve">  3.其他调入</t>
  </si>
  <si>
    <t>收　　入　　总　　计　</t>
  </si>
  <si>
    <t>支　　出　　总　　计</t>
  </si>
  <si>
    <t>2012年度长乐市政府性基金收入决算表</t>
  </si>
  <si>
    <t>表六</t>
  </si>
  <si>
    <r>
      <t>快报数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（报告数）</t>
    </r>
  </si>
  <si>
    <t>比快报    增减额</t>
  </si>
  <si>
    <t>1、农业部门基金收入</t>
  </si>
  <si>
    <t>（1）育林基金</t>
  </si>
  <si>
    <t>（2）森林植被恢复费</t>
  </si>
  <si>
    <t>（3）地方水利建设基金</t>
  </si>
  <si>
    <t>2、土地基金收入</t>
  </si>
  <si>
    <t>（1）国有土地使用权出让收入</t>
  </si>
  <si>
    <t xml:space="preserve">  其中：土地出让价款收入</t>
  </si>
  <si>
    <t xml:space="preserve">        教育资金收入</t>
  </si>
  <si>
    <t xml:space="preserve">        农田水利建设资金收入</t>
  </si>
  <si>
    <t>（2）国有土地收益基金收入</t>
  </si>
  <si>
    <t>（3）农业土地开发资金收入</t>
  </si>
  <si>
    <t>（4）城市基础设施配套费收入</t>
  </si>
  <si>
    <t>3、城市公用事业费附加收入</t>
  </si>
  <si>
    <t>4、政府住房基金收入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</si>
  <si>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）上缴管理费用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</si>
  <si>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）计提廉租住房资金</t>
    </r>
  </si>
  <si>
    <t>5、残疾人就业保障金收入</t>
  </si>
  <si>
    <t>6、其他政府性基金</t>
  </si>
  <si>
    <t>2012年度长乐市政府性基金支出决算表</t>
  </si>
  <si>
    <t>表七</t>
  </si>
  <si>
    <t>单位:万元</t>
  </si>
  <si>
    <t>基金</t>
  </si>
  <si>
    <t>实际支出</t>
  </si>
  <si>
    <t xml:space="preserve">快报数（报告数）  </t>
  </si>
  <si>
    <t>比快报数增减</t>
  </si>
  <si>
    <t>年末结余</t>
  </si>
  <si>
    <t>一、一般公共服务</t>
  </si>
  <si>
    <t>二、教育</t>
  </si>
  <si>
    <t>三、文化体育与传媒</t>
  </si>
  <si>
    <t>四、社会保障和就业</t>
  </si>
  <si>
    <t>五、城乡社区事务</t>
  </si>
  <si>
    <t>1、土地基金</t>
  </si>
  <si>
    <t xml:space="preserve"> 其中：（1） 国有土地使用权安排的支出</t>
  </si>
  <si>
    <t xml:space="preserve">       其中：廉租住房支出</t>
  </si>
  <si>
    <t xml:space="preserve">             教育资金安排的支出</t>
  </si>
  <si>
    <t xml:space="preserve">            农田水利建设资金安排的支出</t>
  </si>
  <si>
    <t xml:space="preserve">       （2）国有土地收益基金支出</t>
  </si>
  <si>
    <t xml:space="preserve">        （3）农业土地开发资金支出</t>
  </si>
  <si>
    <t xml:space="preserve">        （4）新增用地有尝使用费安排的支出</t>
  </si>
  <si>
    <t xml:space="preserve">        （5）城市基础设施配套费安排的支出</t>
  </si>
  <si>
    <t>2、政府住房基金</t>
  </si>
  <si>
    <t>3、城市公用事业附加安排的支出</t>
  </si>
  <si>
    <t>六、农林水事务</t>
  </si>
  <si>
    <t>其中：地方水利建设基金</t>
  </si>
  <si>
    <t>七、其他支出</t>
  </si>
  <si>
    <t>2012年初预算数含调入一般预算的支出及上解支出</t>
  </si>
  <si>
    <t>2012年度长乐市财政专户管理资金收支情况表</t>
  </si>
  <si>
    <t>表八                                                                                                         单位：万元</t>
  </si>
  <si>
    <t>项目</t>
  </si>
  <si>
    <t>财政专户管理资金收入</t>
  </si>
  <si>
    <t>财政专户管理资金支出</t>
  </si>
  <si>
    <t>财政专户管理资金上级补助收入</t>
  </si>
  <si>
    <t>财政专户管理资金补助下级支出</t>
  </si>
  <si>
    <t>财政专户管理资金省补助计划单列市收入</t>
  </si>
  <si>
    <t>财政专户管理资金计划单列市上解省支出</t>
  </si>
  <si>
    <t>财政专户管理资金下级上解收入</t>
  </si>
  <si>
    <t>财政专户管理资金上解上级支出</t>
  </si>
  <si>
    <t>财政专户管理资金计划单列市上解省收入</t>
  </si>
  <si>
    <t>财政专户管理资金省补助计划单列市支出</t>
  </si>
  <si>
    <t>财政专户管理资金上年结余</t>
  </si>
  <si>
    <t>按规定冲减上年结余</t>
  </si>
  <si>
    <t xml:space="preserve">  1.调出至公共财政预算</t>
  </si>
  <si>
    <t xml:space="preserve">  缴入公共财政预算</t>
  </si>
  <si>
    <t xml:space="preserve">  2.调出至政府性基金</t>
  </si>
  <si>
    <t xml:space="preserve">  缴入政府性基金</t>
  </si>
  <si>
    <t>财政专户管理资金年终结余</t>
  </si>
  <si>
    <t xml:space="preserve">  其中:彩票发行机构和彩票销售机构业务费年终结余</t>
  </si>
  <si>
    <t>2012年政府性债务情况表</t>
  </si>
  <si>
    <t>表九</t>
  </si>
  <si>
    <t xml:space="preserve">   单位：万元</t>
  </si>
  <si>
    <t>项  目</t>
  </si>
  <si>
    <t>2012年初数</t>
  </si>
  <si>
    <t>当年举借</t>
  </si>
  <si>
    <t>当年偿还本金</t>
  </si>
  <si>
    <t>2012年末数</t>
  </si>
  <si>
    <t>增减金额</t>
  </si>
  <si>
    <t>增长比例（%）</t>
  </si>
  <si>
    <t>直接债务：</t>
  </si>
  <si>
    <t xml:space="preserve">    国债</t>
  </si>
  <si>
    <t xml:space="preserve">    外债</t>
  </si>
  <si>
    <t xml:space="preserve">    地方债券</t>
  </si>
  <si>
    <t xml:space="preserve">    农业综合贷款  </t>
  </si>
  <si>
    <t xml:space="preserve">    农村基金会贷款</t>
  </si>
  <si>
    <t xml:space="preserve">    银行贷款</t>
  </si>
  <si>
    <t>承担偿债责任的债务：</t>
  </si>
  <si>
    <t xml:space="preserve">     市二医院建设贷款</t>
  </si>
  <si>
    <t xml:space="preserve">       合  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</si>
</sst>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_ "/>
    <numFmt numFmtId="179" formatCode="0.0_ "/>
    <numFmt numFmtId="180" formatCode="0.0_);[Red]\(0.0\)"/>
    <numFmt numFmtId="181" formatCode="#,##0.0_ "/>
    <numFmt numFmtId="182" formatCode="0_);[Red]\(0\)"/>
    <numFmt numFmtId="183" formatCode="0.0000_);[Red]\(0.0000\)"/>
    <numFmt numFmtId="184" formatCode="0.00_);[Red]\(0.00\)"/>
    <numFmt numFmtId="185" formatCode="#,##0.0"/>
  </numFmts>
  <fonts count="28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10"/>
      <name val="宋体"/>
      <family val="0"/>
    </font>
    <font>
      <sz val="9"/>
      <name val="仿宋"/>
      <family val="3"/>
    </font>
    <font>
      <sz val="9"/>
      <color indexed="8"/>
      <name val="仿宋"/>
      <family val="3"/>
    </font>
    <font>
      <sz val="9"/>
      <name val="宋体"/>
      <family val="0"/>
    </font>
    <font>
      <sz val="10"/>
      <name val="隶书"/>
      <family val="3"/>
    </font>
    <font>
      <b/>
      <sz val="14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b/>
      <sz val="24"/>
      <name val="宋体"/>
      <family val="0"/>
    </font>
    <font>
      <sz val="12"/>
      <name val="Times New Roman"/>
      <family val="1"/>
    </font>
    <font>
      <sz val="14"/>
      <name val="新宋体"/>
      <family val="3"/>
    </font>
    <font>
      <sz val="12"/>
      <name val="新宋体"/>
      <family val="3"/>
    </font>
    <font>
      <sz val="16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7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left" vertical="center"/>
      <protection/>
    </xf>
    <xf numFmtId="177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left" vertical="center"/>
      <protection/>
    </xf>
    <xf numFmtId="3" fontId="2" fillId="2" borderId="1" xfId="0" applyNumberFormat="1" applyFont="1" applyFill="1" applyBorder="1" applyAlignment="1" applyProtection="1">
      <alignment horizontal="right" vertical="center"/>
      <protection/>
    </xf>
    <xf numFmtId="0" fontId="2" fillId="2" borderId="4" xfId="0" applyNumberFormat="1" applyFont="1" applyFill="1" applyBorder="1" applyAlignment="1" applyProtection="1">
      <alignment horizontal="left" vertical="center"/>
      <protection/>
    </xf>
    <xf numFmtId="0" fontId="2" fillId="2" borderId="3" xfId="0" applyNumberFormat="1" applyFont="1" applyFill="1" applyBorder="1" applyAlignment="1" applyProtection="1">
      <alignment vertical="center"/>
      <protection/>
    </xf>
    <xf numFmtId="3" fontId="2" fillId="2" borderId="5" xfId="0" applyNumberFormat="1" applyFont="1" applyFill="1" applyBorder="1" applyAlignment="1" applyProtection="1">
      <alignment horizontal="right" vertical="center"/>
      <protection/>
    </xf>
    <xf numFmtId="0" fontId="2" fillId="2" borderId="4" xfId="0" applyNumberFormat="1" applyFont="1" applyFill="1" applyBorder="1" applyAlignment="1" applyProtection="1">
      <alignment vertical="center"/>
      <protection/>
    </xf>
    <xf numFmtId="0" fontId="2" fillId="2" borderId="4" xfId="0" applyNumberFormat="1" applyFont="1" applyFill="1" applyBorder="1" applyAlignment="1" applyProtection="1">
      <alignment vertical="center" wrapText="1"/>
      <protection/>
    </xf>
    <xf numFmtId="3" fontId="2" fillId="2" borderId="2" xfId="0" applyNumberFormat="1" applyFont="1" applyFill="1" applyBorder="1" applyAlignment="1" applyProtection="1">
      <alignment horizontal="right" vertical="center"/>
      <protection/>
    </xf>
    <xf numFmtId="3" fontId="2" fillId="2" borderId="6" xfId="0" applyNumberFormat="1" applyFont="1" applyFill="1" applyBorder="1" applyAlignment="1" applyProtection="1">
      <alignment horizontal="right" vertical="center"/>
      <protection/>
    </xf>
    <xf numFmtId="0" fontId="2" fillId="2" borderId="3" xfId="0" applyNumberFormat="1" applyFont="1" applyFill="1" applyBorder="1" applyAlignment="1" applyProtection="1">
      <alignment vertical="center" wrapText="1"/>
      <protection/>
    </xf>
    <xf numFmtId="3" fontId="2" fillId="2" borderId="5" xfId="0" applyNumberFormat="1" applyFont="1" applyFill="1" applyBorder="1" applyAlignment="1" applyProtection="1">
      <alignment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 vertical="center"/>
    </xf>
    <xf numFmtId="0" fontId="2" fillId="0" borderId="0" xfId="20" applyNumberFormat="1" applyFont="1" applyFill="1" applyAlignment="1" applyProtection="1">
      <alignment horizontal="right" vertical="center"/>
      <protection/>
    </xf>
    <xf numFmtId="180" fontId="2" fillId="0" borderId="0" xfId="20" applyNumberFormat="1" applyFont="1" applyFill="1" applyAlignment="1" applyProtection="1">
      <alignment horizontal="right" vertical="center"/>
      <protection/>
    </xf>
    <xf numFmtId="0" fontId="2" fillId="2" borderId="1" xfId="20" applyNumberFormat="1" applyFont="1" applyFill="1" applyBorder="1" applyAlignment="1" applyProtection="1">
      <alignment horizontal="center" vertical="center"/>
      <protection/>
    </xf>
    <xf numFmtId="3" fontId="8" fillId="2" borderId="1" xfId="23" applyNumberFormat="1" applyFont="1" applyFill="1" applyBorder="1" applyAlignment="1">
      <alignment horizontal="center" vertical="center" wrapText="1"/>
      <protection/>
    </xf>
    <xf numFmtId="3" fontId="8" fillId="2" borderId="2" xfId="20" applyNumberFormat="1" applyFont="1" applyFill="1" applyBorder="1" applyAlignment="1" applyProtection="1">
      <alignment horizontal="center" vertical="center" wrapText="1"/>
      <protection/>
    </xf>
    <xf numFmtId="3" fontId="9" fillId="2" borderId="1" xfId="23" applyNumberFormat="1" applyFont="1" applyFill="1" applyBorder="1" applyAlignment="1">
      <alignment horizontal="center" vertical="center" wrapText="1"/>
      <protection/>
    </xf>
    <xf numFmtId="0" fontId="8" fillId="2" borderId="1" xfId="23" applyFont="1" applyFill="1" applyBorder="1" applyAlignment="1">
      <alignment horizontal="center" vertical="center" wrapText="1"/>
      <protection/>
    </xf>
    <xf numFmtId="180" fontId="8" fillId="2" borderId="2" xfId="23" applyNumberFormat="1" applyFont="1" applyFill="1" applyBorder="1" applyAlignment="1">
      <alignment horizontal="center" vertical="center" wrapText="1"/>
      <protection/>
    </xf>
    <xf numFmtId="0" fontId="8" fillId="0" borderId="2" xfId="23" applyFont="1" applyBorder="1" applyAlignment="1">
      <alignment horizontal="center" vertical="center" wrapText="1"/>
      <protection/>
    </xf>
    <xf numFmtId="3" fontId="8" fillId="2" borderId="5" xfId="20" applyNumberFormat="1" applyFont="1" applyFill="1" applyBorder="1" applyAlignment="1" applyProtection="1">
      <alignment horizontal="center" vertical="center" wrapText="1"/>
      <protection/>
    </xf>
    <xf numFmtId="180" fontId="8" fillId="2" borderId="5" xfId="23" applyNumberFormat="1" applyFont="1" applyFill="1" applyBorder="1" applyAlignment="1">
      <alignment horizontal="center" vertical="center" wrapText="1"/>
      <protection/>
    </xf>
    <xf numFmtId="0" fontId="8" fillId="0" borderId="5" xfId="23" applyFont="1" applyBorder="1" applyAlignment="1">
      <alignment horizontal="center" vertical="center" wrapText="1"/>
      <protection/>
    </xf>
    <xf numFmtId="0" fontId="10" fillId="2" borderId="1" xfId="20" applyNumberFormat="1" applyFont="1" applyFill="1" applyBorder="1" applyAlignment="1" applyProtection="1">
      <alignment horizontal="left" vertical="center"/>
      <protection/>
    </xf>
    <xf numFmtId="3" fontId="10" fillId="0" borderId="1" xfId="20" applyNumberFormat="1" applyFont="1" applyFill="1" applyBorder="1" applyAlignment="1" applyProtection="1">
      <alignment horizontal="right" vertical="center"/>
      <protection/>
    </xf>
    <xf numFmtId="179" fontId="10" fillId="0" borderId="1" xfId="2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 vertical="center"/>
    </xf>
    <xf numFmtId="0" fontId="10" fillId="2" borderId="1" xfId="20" applyNumberFormat="1" applyFont="1" applyFill="1" applyBorder="1" applyAlignment="1" applyProtection="1">
      <alignment vertical="center"/>
      <protection/>
    </xf>
    <xf numFmtId="178" fontId="10" fillId="0" borderId="1" xfId="0" applyNumberFormat="1" applyFont="1" applyBorder="1" applyAlignment="1">
      <alignment vertical="center"/>
    </xf>
    <xf numFmtId="0" fontId="10" fillId="2" borderId="1" xfId="20" applyNumberFormat="1" applyFont="1" applyFill="1" applyBorder="1" applyAlignment="1" applyProtection="1">
      <alignment vertical="center" wrapText="1"/>
      <protection/>
    </xf>
    <xf numFmtId="0" fontId="2" fillId="0" borderId="7" xfId="0" applyFont="1" applyBorder="1" applyAlignment="1">
      <alignment horizontal="left" vertical="center"/>
    </xf>
    <xf numFmtId="0" fontId="0" fillId="0" borderId="0" xfId="22">
      <alignment/>
      <protection/>
    </xf>
    <xf numFmtId="0" fontId="1" fillId="0" borderId="0" xfId="22" applyNumberFormat="1" applyFont="1" applyFill="1" applyAlignment="1" applyProtection="1">
      <alignment horizontal="center" vertical="center"/>
      <protection/>
    </xf>
    <xf numFmtId="0" fontId="2" fillId="0" borderId="0" xfId="22" applyNumberFormat="1" applyFont="1" applyFill="1" applyAlignment="1" applyProtection="1">
      <alignment horizontal="left" vertical="center"/>
      <protection/>
    </xf>
    <xf numFmtId="0" fontId="2" fillId="0" borderId="0" xfId="22" applyNumberFormat="1" applyFont="1" applyFill="1" applyBorder="1" applyAlignment="1" applyProtection="1">
      <alignment horizontal="right" vertical="center"/>
      <protection/>
    </xf>
    <xf numFmtId="0" fontId="2" fillId="0" borderId="1" xfId="22" applyNumberFormat="1" applyFont="1" applyFill="1" applyBorder="1" applyAlignment="1" applyProtection="1">
      <alignment horizontal="center" vertical="center"/>
      <protection/>
    </xf>
    <xf numFmtId="0" fontId="2" fillId="0" borderId="2" xfId="22" applyNumberFormat="1" applyFont="1" applyFill="1" applyBorder="1" applyAlignment="1" applyProtection="1">
      <alignment horizontal="center" vertical="center" wrapText="1"/>
      <protection/>
    </xf>
    <xf numFmtId="3" fontId="2" fillId="0" borderId="1" xfId="23" applyNumberFormat="1" applyFont="1" applyBorder="1" applyAlignment="1">
      <alignment horizontal="center" vertical="center" wrapText="1"/>
      <protection/>
    </xf>
    <xf numFmtId="0" fontId="2" fillId="0" borderId="5" xfId="22" applyNumberFormat="1" applyFont="1" applyFill="1" applyBorder="1" applyAlignment="1" applyProtection="1">
      <alignment horizontal="center" vertical="center" wrapText="1"/>
      <protection/>
    </xf>
    <xf numFmtId="0" fontId="2" fillId="2" borderId="1" xfId="24" applyFont="1" applyFill="1" applyBorder="1" applyAlignment="1">
      <alignment vertical="center"/>
      <protection/>
    </xf>
    <xf numFmtId="177" fontId="11" fillId="2" borderId="1" xfId="24" applyNumberFormat="1" applyFont="1" applyFill="1" applyBorder="1" applyAlignment="1">
      <alignment vertical="center"/>
      <protection/>
    </xf>
    <xf numFmtId="181" fontId="11" fillId="2" borderId="1" xfId="22" applyNumberFormat="1" applyFont="1" applyFill="1" applyBorder="1" applyAlignment="1" applyProtection="1">
      <alignment vertical="center"/>
      <protection/>
    </xf>
    <xf numFmtId="178" fontId="11" fillId="2" borderId="1" xfId="24" applyNumberFormat="1" applyFont="1" applyFill="1" applyBorder="1" applyAlignment="1">
      <alignment vertical="center"/>
      <protection/>
    </xf>
    <xf numFmtId="177" fontId="11" fillId="2" borderId="1" xfId="22" applyNumberFormat="1" applyFont="1" applyFill="1" applyBorder="1" applyAlignment="1" applyProtection="1">
      <alignment vertical="center"/>
      <protection/>
    </xf>
    <xf numFmtId="0" fontId="2" fillId="0" borderId="1" xfId="24" applyFont="1" applyFill="1" applyBorder="1" applyAlignment="1">
      <alignment vertical="center"/>
      <protection/>
    </xf>
    <xf numFmtId="177" fontId="11" fillId="0" borderId="1" xfId="24" applyNumberFormat="1" applyFont="1" applyFill="1" applyBorder="1" applyAlignment="1">
      <alignment vertical="center"/>
      <protection/>
    </xf>
    <xf numFmtId="177" fontId="0" fillId="0" borderId="0" xfId="22" applyNumberFormat="1">
      <alignment/>
      <protection/>
    </xf>
    <xf numFmtId="0" fontId="2" fillId="2" borderId="8" xfId="0" applyNumberFormat="1" applyFont="1" applyFill="1" applyBorder="1" applyAlignment="1" applyProtection="1">
      <alignment horizontal="left" vertical="center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0" xfId="21">
      <alignment/>
      <protection/>
    </xf>
    <xf numFmtId="182" fontId="0" fillId="0" borderId="0" xfId="21" applyNumberFormat="1">
      <alignment/>
      <protection/>
    </xf>
    <xf numFmtId="0" fontId="1" fillId="0" borderId="0" xfId="21" applyFont="1" applyAlignment="1">
      <alignment horizontal="center"/>
      <protection/>
    </xf>
    <xf numFmtId="1" fontId="2" fillId="0" borderId="0" xfId="21" applyNumberFormat="1" applyFont="1" applyAlignment="1">
      <alignment vertical="center"/>
      <protection/>
    </xf>
    <xf numFmtId="182" fontId="2" fillId="0" borderId="0" xfId="21" applyNumberFormat="1" applyFont="1" applyAlignment="1">
      <alignment horizontal="center" vertical="center"/>
      <protection/>
    </xf>
    <xf numFmtId="31" fontId="2" fillId="0" borderId="0" xfId="21" applyNumberFormat="1" applyFont="1" applyAlignment="1">
      <alignment horizontal="center" vertical="center"/>
      <protection/>
    </xf>
    <xf numFmtId="31" fontId="2" fillId="0" borderId="8" xfId="21" applyNumberFormat="1" applyFont="1" applyBorder="1" applyAlignment="1">
      <alignment horizontal="center" vertical="center"/>
      <protection/>
    </xf>
    <xf numFmtId="182" fontId="2" fillId="0" borderId="0" xfId="21" applyNumberFormat="1" applyFont="1" applyBorder="1" applyAlignment="1">
      <alignment horizontal="right" vertical="center"/>
      <protection/>
    </xf>
    <xf numFmtId="0" fontId="7" fillId="0" borderId="1" xfId="21" applyFont="1" applyBorder="1" applyAlignment="1">
      <alignment horizontal="center" vertical="center" wrapText="1"/>
      <protection/>
    </xf>
    <xf numFmtId="182" fontId="7" fillId="0" borderId="1" xfId="21" applyNumberFormat="1" applyFont="1" applyBorder="1" applyAlignment="1">
      <alignment horizontal="center" vertical="center" wrapText="1"/>
      <protection/>
    </xf>
    <xf numFmtId="31" fontId="7" fillId="0" borderId="1" xfId="21" applyNumberFormat="1" applyFont="1" applyBorder="1" applyAlignment="1">
      <alignment horizontal="center" vertical="center"/>
      <protection/>
    </xf>
    <xf numFmtId="31" fontId="7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/>
      <protection/>
    </xf>
    <xf numFmtId="182" fontId="2" fillId="0" borderId="1" xfId="21" applyNumberFormat="1" applyFont="1" applyFill="1" applyBorder="1" applyAlignment="1">
      <alignment vertical="center" shrinkToFit="1"/>
      <protection/>
    </xf>
    <xf numFmtId="182" fontId="2" fillId="0" borderId="1" xfId="0" applyNumberFormat="1" applyFont="1" applyFill="1" applyBorder="1" applyAlignment="1" applyProtection="1">
      <alignment horizontal="right" vertical="center" wrapText="1"/>
      <protection/>
    </xf>
    <xf numFmtId="182" fontId="2" fillId="0" borderId="3" xfId="0" applyNumberFormat="1" applyFont="1" applyFill="1" applyBorder="1" applyAlignment="1" applyProtection="1">
      <alignment horizontal="right" vertical="center" wrapText="1"/>
      <protection/>
    </xf>
    <xf numFmtId="179" fontId="2" fillId="0" borderId="1" xfId="21" applyNumberFormat="1" applyFont="1" applyFill="1" applyBorder="1" applyAlignment="1">
      <alignment vertical="center" shrinkToFit="1"/>
      <protection/>
    </xf>
    <xf numFmtId="182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21" applyFont="1" applyFill="1" applyBorder="1" applyAlignment="1">
      <alignment horizontal="left" vertical="center"/>
      <protection/>
    </xf>
    <xf numFmtId="3" fontId="10" fillId="2" borderId="1" xfId="0" applyNumberFormat="1" applyFont="1" applyFill="1" applyBorder="1" applyAlignment="1" applyProtection="1">
      <alignment horizontal="right" vertical="center"/>
      <protection/>
    </xf>
    <xf numFmtId="0" fontId="2" fillId="0" borderId="1" xfId="21" applyFont="1" applyFill="1" applyBorder="1" applyAlignment="1">
      <alignment vertical="center"/>
      <protection/>
    </xf>
    <xf numFmtId="0" fontId="10" fillId="0" borderId="0" xfId="21" applyFont="1">
      <alignment/>
      <protection/>
    </xf>
    <xf numFmtId="0" fontId="0" fillId="0" borderId="0" xfId="21" applyFont="1">
      <alignment/>
      <protection/>
    </xf>
    <xf numFmtId="180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0" fontId="1" fillId="0" borderId="0" xfId="0" applyNumberFormat="1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180" fontId="2" fillId="0" borderId="8" xfId="0" applyNumberFormat="1" applyFont="1" applyFill="1" applyBorder="1" applyAlignment="1" applyProtection="1">
      <alignment vertical="center"/>
      <protection/>
    </xf>
    <xf numFmtId="176" fontId="2" fillId="0" borderId="8" xfId="0" applyNumberFormat="1" applyFont="1" applyFill="1" applyBorder="1" applyAlignment="1" applyProtection="1">
      <alignment vertical="center"/>
      <protection/>
    </xf>
    <xf numFmtId="184" fontId="7" fillId="2" borderId="1" xfId="0" applyNumberFormat="1" applyFont="1" applyFill="1" applyBorder="1" applyAlignment="1" applyProtection="1">
      <alignment horizontal="center" vertical="center" wrapText="1"/>
      <protection/>
    </xf>
    <xf numFmtId="184" fontId="7" fillId="2" borderId="2" xfId="0" applyNumberFormat="1" applyFont="1" applyFill="1" applyBorder="1" applyAlignment="1" applyProtection="1">
      <alignment horizontal="center" vertical="center" wrapText="1"/>
      <protection/>
    </xf>
    <xf numFmtId="184" fontId="7" fillId="0" borderId="2" xfId="0" applyNumberFormat="1" applyFont="1" applyBorder="1" applyAlignment="1">
      <alignment horizontal="center" vertical="center" wrapText="1"/>
    </xf>
    <xf numFmtId="176" fontId="7" fillId="2" borderId="2" xfId="16" applyNumberFormat="1" applyFont="1" applyFill="1" applyBorder="1" applyAlignment="1" applyProtection="1">
      <alignment horizontal="center" vertical="center" wrapText="1"/>
      <protection/>
    </xf>
    <xf numFmtId="0" fontId="7" fillId="2" borderId="6" xfId="0" applyNumberFormat="1" applyFont="1" applyFill="1" applyBorder="1" applyAlignment="1" applyProtection="1">
      <alignment horizontal="center" vertical="center"/>
      <protection/>
    </xf>
    <xf numFmtId="184" fontId="7" fillId="2" borderId="6" xfId="0" applyNumberFormat="1" applyFont="1" applyFill="1" applyBorder="1" applyAlignment="1" applyProtection="1">
      <alignment horizontal="center" vertical="center" wrapText="1"/>
      <protection/>
    </xf>
    <xf numFmtId="184" fontId="7" fillId="0" borderId="6" xfId="0" applyNumberFormat="1" applyFont="1" applyBorder="1" applyAlignment="1">
      <alignment horizontal="center" vertical="center" wrapText="1"/>
    </xf>
    <xf numFmtId="176" fontId="7" fillId="2" borderId="6" xfId="16" applyNumberFormat="1" applyFont="1" applyFill="1" applyBorder="1" applyAlignment="1" applyProtection="1">
      <alignment horizontal="center" vertical="center" wrapText="1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184" fontId="7" fillId="2" borderId="5" xfId="0" applyNumberFormat="1" applyFont="1" applyFill="1" applyBorder="1" applyAlignment="1" applyProtection="1">
      <alignment horizontal="center" vertical="center" wrapText="1"/>
      <protection/>
    </xf>
    <xf numFmtId="184" fontId="7" fillId="0" borderId="5" xfId="0" applyNumberFormat="1" applyFont="1" applyBorder="1" applyAlignment="1">
      <alignment horizontal="center" vertical="center" wrapText="1"/>
    </xf>
    <xf numFmtId="176" fontId="7" fillId="2" borderId="5" xfId="16" applyNumberFormat="1" applyFont="1" applyFill="1" applyBorder="1" applyAlignment="1" applyProtection="1">
      <alignment horizontal="center" vertical="center" wrapText="1"/>
      <protection/>
    </xf>
    <xf numFmtId="0" fontId="13" fillId="2" borderId="3" xfId="0" applyNumberFormat="1" applyFont="1" applyFill="1" applyBorder="1" applyAlignment="1" applyProtection="1">
      <alignment horizontal="center" vertical="center"/>
      <protection/>
    </xf>
    <xf numFmtId="176" fontId="10" fillId="2" borderId="1" xfId="0" applyNumberFormat="1" applyFont="1" applyFill="1" applyBorder="1" applyAlignment="1" applyProtection="1">
      <alignment horizontal="right" vertical="center"/>
      <protection/>
    </xf>
    <xf numFmtId="0" fontId="13" fillId="2" borderId="3" xfId="0" applyNumberFormat="1" applyFont="1" applyFill="1" applyBorder="1" applyAlignment="1" applyProtection="1">
      <alignment vertical="center"/>
      <protection/>
    </xf>
    <xf numFmtId="3" fontId="1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20">
      <alignment/>
      <protection/>
    </xf>
    <xf numFmtId="0" fontId="1" fillId="0" borderId="0" xfId="20" applyNumberFormat="1" applyFont="1" applyFill="1" applyAlignment="1" applyProtection="1">
      <alignment horizontal="center" vertical="center"/>
      <protection/>
    </xf>
    <xf numFmtId="0" fontId="2" fillId="0" borderId="8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2" fillId="0" borderId="0" xfId="20" applyFont="1">
      <alignment/>
      <protection/>
    </xf>
    <xf numFmtId="0" fontId="2" fillId="2" borderId="2" xfId="20" applyNumberFormat="1" applyFont="1" applyFill="1" applyBorder="1" applyAlignment="1" applyProtection="1">
      <alignment horizontal="center" vertical="center" wrapText="1"/>
      <protection/>
    </xf>
    <xf numFmtId="0" fontId="2" fillId="2" borderId="5" xfId="20" applyNumberFormat="1" applyFont="1" applyFill="1" applyBorder="1" applyAlignment="1" applyProtection="1">
      <alignment horizontal="center" vertical="center" wrapText="1"/>
      <protection/>
    </xf>
    <xf numFmtId="3" fontId="2" fillId="2" borderId="1" xfId="23" applyNumberFormat="1" applyFont="1" applyFill="1" applyBorder="1" applyAlignment="1">
      <alignment horizontal="center" vertical="center" wrapText="1"/>
      <protection/>
    </xf>
    <xf numFmtId="0" fontId="2" fillId="2" borderId="1" xfId="20" applyNumberFormat="1" applyFont="1" applyFill="1" applyBorder="1" applyAlignment="1" applyProtection="1">
      <alignment horizontal="left" vertical="center"/>
      <protection/>
    </xf>
    <xf numFmtId="3" fontId="2" fillId="0" borderId="1" xfId="20" applyNumberFormat="1" applyFont="1" applyFill="1" applyBorder="1" applyAlignment="1" applyProtection="1">
      <alignment horizontal="right" vertical="center"/>
      <protection/>
    </xf>
    <xf numFmtId="181" fontId="2" fillId="0" borderId="1" xfId="22" applyNumberFormat="1" applyFont="1" applyFill="1" applyBorder="1" applyAlignment="1" applyProtection="1">
      <alignment vertical="center"/>
      <protection/>
    </xf>
    <xf numFmtId="185" fontId="2" fillId="0" borderId="1" xfId="23" applyNumberFormat="1" applyFont="1" applyFill="1" applyBorder="1" applyAlignment="1">
      <alignment horizontal="right" vertical="center" wrapText="1"/>
      <protection/>
    </xf>
    <xf numFmtId="0" fontId="2" fillId="2" borderId="1" xfId="20" applyNumberFormat="1" applyFont="1" applyFill="1" applyBorder="1" applyAlignment="1" applyProtection="1">
      <alignment vertical="center"/>
      <protection/>
    </xf>
    <xf numFmtId="0" fontId="2" fillId="0" borderId="1" xfId="20" applyFont="1" applyBorder="1">
      <alignment/>
      <protection/>
    </xf>
    <xf numFmtId="3" fontId="2" fillId="0" borderId="1" xfId="20" applyNumberFormat="1" applyFont="1" applyBorder="1">
      <alignment/>
      <protection/>
    </xf>
    <xf numFmtId="3" fontId="0" fillId="0" borderId="0" xfId="20" applyNumberFormat="1">
      <alignment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7" fillId="2" borderId="7" xfId="0" applyNumberFormat="1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left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3" fontId="7" fillId="2" borderId="4" xfId="0" applyNumberFormat="1" applyFont="1" applyFill="1" applyBorder="1" applyAlignment="1" applyProtection="1">
      <alignment horizontal="left" vertical="center"/>
      <protection/>
    </xf>
    <xf numFmtId="3" fontId="2" fillId="3" borderId="1" xfId="0" applyNumberFormat="1" applyFont="1" applyFill="1" applyBorder="1" applyAlignment="1" applyProtection="1">
      <alignment horizontal="right" vertical="center"/>
      <protection/>
    </xf>
    <xf numFmtId="3" fontId="2" fillId="2" borderId="4" xfId="0" applyNumberFormat="1" applyFont="1" applyFill="1" applyBorder="1" applyAlignment="1" applyProtection="1">
      <alignment horizontal="left" vertical="center"/>
      <protection/>
    </xf>
    <xf numFmtId="3" fontId="2" fillId="3" borderId="5" xfId="0" applyNumberFormat="1" applyFont="1" applyFill="1" applyBorder="1" applyAlignment="1" applyProtection="1">
      <alignment horizontal="right" vertical="center"/>
      <protection/>
    </xf>
    <xf numFmtId="3" fontId="2" fillId="3" borderId="2" xfId="0" applyNumberFormat="1" applyFont="1" applyFill="1" applyBorder="1" applyAlignment="1" applyProtection="1">
      <alignment horizontal="right" vertical="center"/>
      <protection/>
    </xf>
    <xf numFmtId="3" fontId="2" fillId="3" borderId="6" xfId="0" applyNumberFormat="1" applyFont="1" applyFill="1" applyBorder="1" applyAlignment="1" applyProtection="1">
      <alignment horizontal="right" vertical="center"/>
      <protection/>
    </xf>
    <xf numFmtId="0" fontId="14" fillId="2" borderId="3" xfId="0" applyNumberFormat="1" applyFont="1" applyFill="1" applyBorder="1" applyAlignment="1" applyProtection="1">
      <alignment horizontal="left" vertical="center"/>
      <protection/>
    </xf>
    <xf numFmtId="3" fontId="14" fillId="2" borderId="4" xfId="0" applyNumberFormat="1" applyFont="1" applyFill="1" applyBorder="1" applyAlignment="1" applyProtection="1">
      <alignment horizontal="left" vertical="center"/>
      <protection/>
    </xf>
    <xf numFmtId="0" fontId="0" fillId="2" borderId="10" xfId="0" applyNumberFormat="1" applyFont="1" applyFill="1" applyBorder="1" applyAlignment="1" applyProtection="1">
      <alignment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2" fillId="2" borderId="10" xfId="0" applyNumberFormat="1" applyFont="1" applyFill="1" applyBorder="1" applyAlignment="1" applyProtection="1">
      <alignment horizontal="left" vertical="center"/>
      <protection/>
    </xf>
    <xf numFmtId="3" fontId="2" fillId="2" borderId="12" xfId="0" applyNumberFormat="1" applyFont="1" applyFill="1" applyBorder="1" applyAlignment="1" applyProtection="1">
      <alignment horizontal="right" vertical="center"/>
      <protection/>
    </xf>
    <xf numFmtId="0" fontId="2" fillId="2" borderId="10" xfId="0" applyNumberFormat="1" applyFont="1" applyFill="1" applyBorder="1" applyAlignment="1" applyProtection="1">
      <alignment horizontal="left" vertical="center"/>
      <protection/>
    </xf>
    <xf numFmtId="3" fontId="2" fillId="2" borderId="10" xfId="0" applyNumberFormat="1" applyFont="1" applyFill="1" applyBorder="1" applyAlignment="1" applyProtection="1">
      <alignment horizontal="right" vertical="center"/>
      <protection/>
    </xf>
    <xf numFmtId="3" fontId="2" fillId="2" borderId="9" xfId="0" applyNumberFormat="1" applyFont="1" applyFill="1" applyBorder="1" applyAlignment="1" applyProtection="1">
      <alignment horizontal="right" vertical="center"/>
      <protection/>
    </xf>
    <xf numFmtId="0" fontId="15" fillId="0" borderId="0" xfId="21" applyFont="1" applyAlignment="1">
      <alignment horizontal="left" vertical="center"/>
      <protection/>
    </xf>
    <xf numFmtId="0" fontId="16" fillId="0" borderId="0" xfId="21" applyFont="1" applyAlignment="1">
      <alignment horizontal="right" vertical="center"/>
      <protection/>
    </xf>
    <xf numFmtId="0" fontId="0" fillId="0" borderId="0" xfId="21" applyAlignment="1">
      <alignment horizontal="right" vertical="center"/>
      <protection/>
    </xf>
    <xf numFmtId="0" fontId="17" fillId="0" borderId="0" xfId="21" applyFont="1" applyAlignment="1">
      <alignment horizontal="left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left" vertical="center"/>
      <protection/>
    </xf>
    <xf numFmtId="0" fontId="20" fillId="0" borderId="0" xfId="21" applyFont="1">
      <alignment/>
      <protection/>
    </xf>
    <xf numFmtId="0" fontId="21" fillId="0" borderId="0" xfId="21" applyFont="1" applyAlignment="1">
      <alignment horizontal="center" vertical="center"/>
      <protection/>
    </xf>
    <xf numFmtId="0" fontId="22" fillId="0" borderId="0" xfId="21" applyFont="1" applyAlignment="1">
      <alignment horizontal="center" vertical="center"/>
      <protection/>
    </xf>
    <xf numFmtId="49" fontId="23" fillId="0" borderId="0" xfId="21" applyNumberFormat="1" applyFont="1" applyAlignment="1">
      <alignment horizontal="center" vertical="center"/>
      <protection/>
    </xf>
    <xf numFmtId="0" fontId="18" fillId="0" borderId="0" xfId="21" applyFont="1">
      <alignment/>
      <protection/>
    </xf>
  </cellXfs>
  <cellStyles count="11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_(财政总决算报表-2008年)分析数据090427" xfId="20"/>
    <cellStyle name="常规_（上报稿）人大06年决算报告附表表格" xfId="21"/>
    <cellStyle name="常规_080504(财政总决算报表-2007年)分析数据" xfId="22"/>
    <cellStyle name="常规_08决算表有关数据" xfId="23"/>
    <cellStyle name="常规_2005年月份财政收入报表_2008年月份收入报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12&#24180;&#20915;&#31639;&#36164;&#26009;\&#20915;&#31639;&#23450;&#31295;\&#24635;&#20915;&#31639;&#25968;&#25454;&#23548;&#20986;20130507&#25913;&#19968;&#33324;&#36716;&#31227;&#34917;&#211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13&#24180;&#39044;&#31639;&#31185;&#36164;&#26009;\2012&#24180;&#20915;&#31639;&#25991;&#20214;\2012&#24180;&#20915;&#31639;&#36164;&#26009;\4.11\&#24635;&#20915;&#31639;&#25968;&#25454;&#23548;&#20986;201304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sheet5"/>
      <sheetName val="L15"/>
      <sheetName val="L16"/>
      <sheetName val="L17"/>
      <sheetName val="L18"/>
      <sheetName val="sheet6"/>
      <sheetName val="L19"/>
      <sheetName val="L20"/>
      <sheetName val="L21"/>
      <sheetName val="L22"/>
      <sheetName val="L23"/>
      <sheetName val="L24"/>
      <sheetName val="L25"/>
    </sheetNames>
    <sheetDataSet>
      <sheetData sheetId="17">
        <row r="5">
          <cell r="C5">
            <v>34100</v>
          </cell>
        </row>
      </sheetData>
      <sheetData sheetId="18">
        <row r="5">
          <cell r="C5">
            <v>23386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sheet5"/>
      <sheetName val="L15"/>
      <sheetName val="L16"/>
      <sheetName val="L17"/>
      <sheetName val="L18"/>
      <sheetName val="sheet6"/>
      <sheetName val="L19"/>
      <sheetName val="L20"/>
      <sheetName val="L21"/>
      <sheetName val="L22"/>
      <sheetName val="L23"/>
      <sheetName val="L24"/>
      <sheetName val="L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1"/>
  <sheetViews>
    <sheetView workbookViewId="0" topLeftCell="A1">
      <selection activeCell="C10" sqref="C10"/>
    </sheetView>
  </sheetViews>
  <sheetFormatPr defaultColWidth="9.00390625" defaultRowHeight="14.25"/>
  <cols>
    <col min="1" max="1" width="11.875" style="68" customWidth="1"/>
    <col min="2" max="2" width="82.125" style="68" customWidth="1"/>
    <col min="3" max="16384" width="9.00390625" style="68" customWidth="1"/>
  </cols>
  <sheetData>
    <row r="2" ht="34.5" customHeight="1">
      <c r="B2" s="159" t="s">
        <v>0</v>
      </c>
    </row>
    <row r="3" ht="34.5" customHeight="1">
      <c r="B3" s="160"/>
    </row>
    <row r="4" ht="24.75" customHeight="1">
      <c r="B4" s="161"/>
    </row>
    <row r="5" ht="36.75" customHeight="1">
      <c r="B5" s="162" t="s">
        <v>1</v>
      </c>
    </row>
    <row r="6" ht="15.75">
      <c r="B6" s="163"/>
    </row>
    <row r="7" ht="15.75">
      <c r="B7" s="163"/>
    </row>
    <row r="8" ht="15.75">
      <c r="B8" s="163"/>
    </row>
    <row r="9" ht="36" customHeight="1">
      <c r="B9" s="164" t="s">
        <v>2</v>
      </c>
    </row>
    <row r="10" spans="2:3" ht="39.75" customHeight="1">
      <c r="B10" s="164" t="s">
        <v>3</v>
      </c>
      <c r="C10" s="165"/>
    </row>
    <row r="11" spans="2:3" ht="39.75" customHeight="1">
      <c r="B11" s="164" t="s">
        <v>4</v>
      </c>
      <c r="C11" s="165"/>
    </row>
    <row r="12" spans="2:3" ht="39.75" customHeight="1">
      <c r="B12" s="164" t="s">
        <v>5</v>
      </c>
      <c r="C12" s="165"/>
    </row>
    <row r="13" spans="2:3" ht="39.75" customHeight="1">
      <c r="B13" s="164" t="s">
        <v>6</v>
      </c>
      <c r="C13" s="165"/>
    </row>
    <row r="14" spans="2:3" ht="39.75" customHeight="1">
      <c r="B14" s="164" t="s">
        <v>7</v>
      </c>
      <c r="C14" s="165"/>
    </row>
    <row r="15" spans="2:3" ht="39.75" customHeight="1">
      <c r="B15" s="164" t="s">
        <v>8</v>
      </c>
      <c r="C15" s="165"/>
    </row>
    <row r="16" spans="2:3" ht="39.75" customHeight="1">
      <c r="B16" s="164" t="s">
        <v>9</v>
      </c>
      <c r="C16" s="165"/>
    </row>
    <row r="17" spans="2:3" ht="36" customHeight="1">
      <c r="B17" s="164" t="s">
        <v>10</v>
      </c>
      <c r="C17" s="165"/>
    </row>
    <row r="18" ht="21.75" customHeight="1">
      <c r="B18" s="166"/>
    </row>
    <row r="19" ht="30.75" customHeight="1">
      <c r="B19" s="167" t="s">
        <v>11</v>
      </c>
    </row>
    <row r="20" ht="26.25" customHeight="1">
      <c r="B20" s="168" t="s">
        <v>12</v>
      </c>
    </row>
    <row r="21" ht="20.25">
      <c r="B21" s="166"/>
    </row>
    <row r="22" ht="15.75">
      <c r="B22" s="169"/>
    </row>
    <row r="23" ht="15.75">
      <c r="B23" s="169"/>
    </row>
    <row r="24" ht="15.75">
      <c r="B24" s="169"/>
    </row>
    <row r="25" ht="15.75">
      <c r="B25" s="169"/>
    </row>
    <row r="26" ht="15.75">
      <c r="B26" s="169"/>
    </row>
    <row r="27" ht="15.75">
      <c r="B27" s="169"/>
    </row>
    <row r="28" ht="15.75">
      <c r="B28" s="169"/>
    </row>
    <row r="29" ht="15.75">
      <c r="B29" s="169"/>
    </row>
    <row r="30" ht="15.75">
      <c r="B30" s="169"/>
    </row>
    <row r="31" ht="15.75">
      <c r="B31" s="16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21" sqref="G21"/>
    </sheetView>
  </sheetViews>
  <sheetFormatPr defaultColWidth="9.00390625" defaultRowHeight="14.25"/>
  <cols>
    <col min="1" max="1" width="30.00390625" style="0" customWidth="1"/>
    <col min="2" max="2" width="11.75390625" style="0" customWidth="1"/>
    <col min="3" max="3" width="12.625" style="0" customWidth="1"/>
    <col min="4" max="4" width="11.875" style="0" customWidth="1"/>
    <col min="5" max="5" width="12.125" style="0" customWidth="1"/>
    <col min="6" max="6" width="12.50390625" style="0" customWidth="1"/>
    <col min="7" max="7" width="15.625" style="0" customWidth="1"/>
  </cols>
  <sheetData>
    <row r="1" spans="1:7" ht="51.75" customHeight="1">
      <c r="A1" s="1" t="s">
        <v>326</v>
      </c>
      <c r="B1" s="1"/>
      <c r="C1" s="1"/>
      <c r="D1" s="1"/>
      <c r="E1" s="1"/>
      <c r="F1" s="1"/>
      <c r="G1" s="1"/>
    </row>
    <row r="2" spans="1:7" ht="20.25" customHeight="1">
      <c r="A2" s="2" t="s">
        <v>327</v>
      </c>
      <c r="G2" s="2" t="s">
        <v>328</v>
      </c>
    </row>
    <row r="3" spans="1:7" ht="39.75" customHeight="1">
      <c r="A3" s="3" t="s">
        <v>329</v>
      </c>
      <c r="B3" s="3" t="s">
        <v>330</v>
      </c>
      <c r="C3" s="3" t="s">
        <v>331</v>
      </c>
      <c r="D3" s="3" t="s">
        <v>332</v>
      </c>
      <c r="E3" s="3" t="s">
        <v>333</v>
      </c>
      <c r="F3" s="4" t="s">
        <v>334</v>
      </c>
      <c r="G3" s="4" t="s">
        <v>335</v>
      </c>
    </row>
    <row r="4" spans="1:7" ht="24.75" customHeight="1">
      <c r="A4" s="5" t="s">
        <v>336</v>
      </c>
      <c r="B4" s="6">
        <v>20703.13</v>
      </c>
      <c r="C4" s="6">
        <f>SUM(C5:C10)</f>
        <v>3800</v>
      </c>
      <c r="D4" s="6">
        <f>SUM(D5:D10)</f>
        <v>9725</v>
      </c>
      <c r="E4" s="6">
        <f>B4+C4-D4</f>
        <v>14778.130000000001</v>
      </c>
      <c r="F4" s="7">
        <f>E4-B4</f>
        <v>-5925</v>
      </c>
      <c r="G4" s="8">
        <f>F4/B4*100</f>
        <v>-28.618861012803375</v>
      </c>
    </row>
    <row r="5" spans="1:7" ht="24.75" customHeight="1">
      <c r="A5" s="5" t="s">
        <v>337</v>
      </c>
      <c r="B5" s="6">
        <v>872.73</v>
      </c>
      <c r="C5" s="6"/>
      <c r="D5" s="6">
        <v>164</v>
      </c>
      <c r="E5" s="6">
        <f aca="true" t="shared" si="0" ref="E5:E12">B5+C5-D5</f>
        <v>708.73</v>
      </c>
      <c r="F5" s="7">
        <f aca="true" t="shared" si="1" ref="F5:F13">E5-B5</f>
        <v>-164</v>
      </c>
      <c r="G5" s="8">
        <f aca="true" t="shared" si="2" ref="G5:G13">F5/B5*100</f>
        <v>-18.791607942891844</v>
      </c>
    </row>
    <row r="6" spans="1:7" ht="24.75" customHeight="1">
      <c r="A6" s="9" t="s">
        <v>338</v>
      </c>
      <c r="B6" s="6">
        <v>58.03</v>
      </c>
      <c r="C6" s="6"/>
      <c r="D6" s="6"/>
      <c r="E6" s="6">
        <f t="shared" si="0"/>
        <v>58.03</v>
      </c>
      <c r="F6" s="7">
        <f t="shared" si="1"/>
        <v>0</v>
      </c>
      <c r="G6" s="8">
        <f t="shared" si="2"/>
        <v>0</v>
      </c>
    </row>
    <row r="7" spans="1:7" ht="24.75" customHeight="1">
      <c r="A7" s="9" t="s">
        <v>339</v>
      </c>
      <c r="B7" s="6">
        <v>13289</v>
      </c>
      <c r="C7" s="6"/>
      <c r="D7" s="6">
        <v>4865</v>
      </c>
      <c r="E7" s="6">
        <f t="shared" si="0"/>
        <v>8424</v>
      </c>
      <c r="F7" s="7">
        <f t="shared" si="1"/>
        <v>-4865</v>
      </c>
      <c r="G7" s="8">
        <f t="shared" si="2"/>
        <v>-36.6092256753706</v>
      </c>
    </row>
    <row r="8" spans="1:7" ht="24.75" customHeight="1">
      <c r="A8" s="9" t="s">
        <v>340</v>
      </c>
      <c r="B8" s="6">
        <v>160.37</v>
      </c>
      <c r="C8" s="6"/>
      <c r="D8" s="6"/>
      <c r="E8" s="6">
        <f t="shared" si="0"/>
        <v>160.37</v>
      </c>
      <c r="F8" s="7">
        <f t="shared" si="1"/>
        <v>0</v>
      </c>
      <c r="G8" s="8">
        <f t="shared" si="2"/>
        <v>0</v>
      </c>
    </row>
    <row r="9" spans="1:7" ht="24.75" customHeight="1">
      <c r="A9" s="9" t="s">
        <v>341</v>
      </c>
      <c r="B9" s="6">
        <v>1923</v>
      </c>
      <c r="C9" s="6"/>
      <c r="D9" s="6">
        <v>296</v>
      </c>
      <c r="E9" s="6">
        <f t="shared" si="0"/>
        <v>1627</v>
      </c>
      <c r="F9" s="7">
        <f t="shared" si="1"/>
        <v>-296</v>
      </c>
      <c r="G9" s="8">
        <f t="shared" si="2"/>
        <v>-15.392615704628184</v>
      </c>
    </row>
    <row r="10" spans="1:7" ht="24.75" customHeight="1">
      <c r="A10" s="9" t="s">
        <v>342</v>
      </c>
      <c r="B10" s="6">
        <v>4400</v>
      </c>
      <c r="C10" s="6">
        <v>3800</v>
      </c>
      <c r="D10" s="6">
        <v>4400</v>
      </c>
      <c r="E10" s="6">
        <f t="shared" si="0"/>
        <v>3800</v>
      </c>
      <c r="F10" s="7">
        <f t="shared" si="1"/>
        <v>-600</v>
      </c>
      <c r="G10" s="8">
        <f t="shared" si="2"/>
        <v>-13.636363636363635</v>
      </c>
    </row>
    <row r="11" spans="1:7" ht="24.75" customHeight="1">
      <c r="A11" s="9" t="s">
        <v>343</v>
      </c>
      <c r="B11" s="6">
        <v>600</v>
      </c>
      <c r="C11" s="6"/>
      <c r="D11" s="6"/>
      <c r="E11" s="6">
        <f t="shared" si="0"/>
        <v>600</v>
      </c>
      <c r="F11" s="7">
        <f t="shared" si="1"/>
        <v>0</v>
      </c>
      <c r="G11" s="8">
        <f t="shared" si="2"/>
        <v>0</v>
      </c>
    </row>
    <row r="12" spans="1:7" ht="24.75" customHeight="1">
      <c r="A12" s="9" t="s">
        <v>344</v>
      </c>
      <c r="B12" s="6">
        <v>600</v>
      </c>
      <c r="C12" s="6"/>
      <c r="D12" s="6"/>
      <c r="E12" s="6">
        <f t="shared" si="0"/>
        <v>600</v>
      </c>
      <c r="F12" s="7">
        <f t="shared" si="1"/>
        <v>0</v>
      </c>
      <c r="G12" s="8">
        <f t="shared" si="2"/>
        <v>0</v>
      </c>
    </row>
    <row r="13" spans="1:7" ht="24.75" customHeight="1">
      <c r="A13" s="9" t="s">
        <v>345</v>
      </c>
      <c r="B13" s="6">
        <v>21303.13</v>
      </c>
      <c r="C13" s="6">
        <f>C4+C11</f>
        <v>3800</v>
      </c>
      <c r="D13" s="6">
        <f>D4+D11</f>
        <v>9725</v>
      </c>
      <c r="E13" s="6">
        <f>E4+E11</f>
        <v>15378.130000000001</v>
      </c>
      <c r="F13" s="7">
        <f t="shared" si="1"/>
        <v>-5925</v>
      </c>
      <c r="G13" s="8">
        <f t="shared" si="2"/>
        <v>-27.81281436108215</v>
      </c>
    </row>
  </sheetData>
  <sheetProtection/>
  <mergeCells count="1">
    <mergeCell ref="A1:G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E70" sqref="E70"/>
    </sheetView>
  </sheetViews>
  <sheetFormatPr defaultColWidth="9.125" defaultRowHeight="14.25"/>
  <cols>
    <col min="1" max="1" width="27.875" style="0" customWidth="1"/>
    <col min="2" max="2" width="19.50390625" style="0" customWidth="1"/>
    <col min="3" max="3" width="33.75390625" style="0" customWidth="1"/>
    <col min="4" max="4" width="19.75390625" style="0" customWidth="1"/>
  </cols>
  <sheetData>
    <row r="1" spans="1:4" ht="33.75" customHeight="1">
      <c r="A1" s="11" t="s">
        <v>13</v>
      </c>
      <c r="B1" s="11"/>
      <c r="C1" s="11"/>
      <c r="D1" s="11"/>
    </row>
    <row r="2" spans="1:4" ht="16.5" customHeight="1" hidden="1">
      <c r="A2" s="138" t="s">
        <v>14</v>
      </c>
      <c r="B2" s="138"/>
      <c r="C2" s="138"/>
      <c r="D2" s="138"/>
    </row>
    <row r="3" spans="1:4" ht="16.5" customHeight="1" hidden="1">
      <c r="A3" s="138" t="s">
        <v>15</v>
      </c>
      <c r="B3" s="138"/>
      <c r="C3" s="138"/>
      <c r="D3" s="138"/>
    </row>
    <row r="4" spans="1:4" ht="16.5" customHeight="1">
      <c r="A4" s="139" t="s">
        <v>16</v>
      </c>
      <c r="B4" s="138"/>
      <c r="C4" s="138"/>
      <c r="D4" s="138" t="s">
        <v>15</v>
      </c>
    </row>
    <row r="5" spans="1:4" ht="16.5" customHeight="1">
      <c r="A5" s="14" t="s">
        <v>17</v>
      </c>
      <c r="B5" s="140" t="s">
        <v>18</v>
      </c>
      <c r="C5" s="13" t="s">
        <v>17</v>
      </c>
      <c r="D5" s="141" t="s">
        <v>18</v>
      </c>
    </row>
    <row r="6" spans="1:4" ht="16.5" customHeight="1">
      <c r="A6" s="142" t="s">
        <v>19</v>
      </c>
      <c r="B6" s="16">
        <v>234240</v>
      </c>
      <c r="C6" s="143" t="s">
        <v>20</v>
      </c>
      <c r="D6" s="16">
        <v>297714</v>
      </c>
    </row>
    <row r="7" spans="1:4" ht="16.5" customHeight="1">
      <c r="A7" s="142" t="s">
        <v>21</v>
      </c>
      <c r="B7" s="16">
        <v>83239</v>
      </c>
      <c r="C7" s="144" t="s">
        <v>22</v>
      </c>
      <c r="D7" s="16"/>
    </row>
    <row r="8" spans="1:4" ht="16.5" customHeight="1">
      <c r="A8" s="142" t="s">
        <v>23</v>
      </c>
      <c r="B8" s="22">
        <v>7220</v>
      </c>
      <c r="C8" s="144" t="s">
        <v>24</v>
      </c>
      <c r="D8" s="16"/>
    </row>
    <row r="9" spans="1:4" ht="16.5" customHeight="1" hidden="1">
      <c r="A9" s="15" t="s">
        <v>25</v>
      </c>
      <c r="B9" s="145">
        <v>2593</v>
      </c>
      <c r="C9" s="146" t="s">
        <v>26</v>
      </c>
      <c r="D9" s="145"/>
    </row>
    <row r="10" spans="1:4" ht="16.5" customHeight="1" hidden="1">
      <c r="A10" s="15" t="s">
        <v>27</v>
      </c>
      <c r="B10" s="147">
        <v>4103</v>
      </c>
      <c r="C10" s="146" t="s">
        <v>28</v>
      </c>
      <c r="D10" s="145"/>
    </row>
    <row r="11" spans="1:4" ht="16.5" customHeight="1" hidden="1">
      <c r="A11" s="15" t="s">
        <v>29</v>
      </c>
      <c r="B11" s="145">
        <v>524</v>
      </c>
      <c r="C11" s="146" t="s">
        <v>30</v>
      </c>
      <c r="D11" s="145"/>
    </row>
    <row r="12" spans="1:4" ht="16.5" customHeight="1">
      <c r="A12" s="142" t="s">
        <v>31</v>
      </c>
      <c r="B12" s="16">
        <v>24076</v>
      </c>
      <c r="C12" s="144" t="s">
        <v>32</v>
      </c>
      <c r="D12" s="16"/>
    </row>
    <row r="13" spans="1:4" ht="16.5" customHeight="1" hidden="1">
      <c r="A13" s="15" t="s">
        <v>33</v>
      </c>
      <c r="B13" s="145">
        <v>0</v>
      </c>
      <c r="C13" s="146" t="s">
        <v>34</v>
      </c>
      <c r="D13" s="145"/>
    </row>
    <row r="14" spans="1:4" ht="16.5" customHeight="1" hidden="1">
      <c r="A14" s="15" t="s">
        <v>35</v>
      </c>
      <c r="B14" s="145">
        <v>0</v>
      </c>
      <c r="C14" s="146" t="s">
        <v>36</v>
      </c>
      <c r="D14" s="145"/>
    </row>
    <row r="15" spans="1:4" ht="16.5" customHeight="1" hidden="1">
      <c r="A15" s="15" t="s">
        <v>37</v>
      </c>
      <c r="B15" s="145">
        <v>0</v>
      </c>
      <c r="C15" s="146" t="s">
        <v>38</v>
      </c>
      <c r="D15" s="145"/>
    </row>
    <row r="16" spans="1:4" ht="16.5" customHeight="1" hidden="1">
      <c r="A16" s="15" t="s">
        <v>39</v>
      </c>
      <c r="B16" s="145">
        <v>1864</v>
      </c>
      <c r="C16" s="146" t="s">
        <v>40</v>
      </c>
      <c r="D16" s="145"/>
    </row>
    <row r="17" spans="1:4" ht="16.5" customHeight="1" hidden="1">
      <c r="A17" s="15" t="s">
        <v>41</v>
      </c>
      <c r="B17" s="145">
        <v>4383</v>
      </c>
      <c r="C17" s="17" t="s">
        <v>42</v>
      </c>
      <c r="D17" s="145"/>
    </row>
    <row r="18" spans="1:4" ht="16.5" customHeight="1" hidden="1">
      <c r="A18" s="15" t="s">
        <v>43</v>
      </c>
      <c r="B18" s="145">
        <v>0</v>
      </c>
      <c r="C18" s="146" t="s">
        <v>44</v>
      </c>
      <c r="D18" s="145"/>
    </row>
    <row r="19" spans="1:4" ht="16.5" customHeight="1" hidden="1">
      <c r="A19" s="15" t="s">
        <v>45</v>
      </c>
      <c r="B19" s="145">
        <v>1718</v>
      </c>
      <c r="C19" s="146" t="s">
        <v>46</v>
      </c>
      <c r="D19" s="145"/>
    </row>
    <row r="20" spans="1:4" ht="16.5" customHeight="1" hidden="1">
      <c r="A20" s="15" t="s">
        <v>47</v>
      </c>
      <c r="B20" s="145">
        <v>0</v>
      </c>
      <c r="C20" s="146" t="s">
        <v>48</v>
      </c>
      <c r="D20" s="145"/>
    </row>
    <row r="21" spans="1:4" ht="16.5" customHeight="1" hidden="1">
      <c r="A21" s="15" t="s">
        <v>49</v>
      </c>
      <c r="B21" s="145">
        <v>0</v>
      </c>
      <c r="C21" s="146" t="s">
        <v>50</v>
      </c>
      <c r="D21" s="145"/>
    </row>
    <row r="22" spans="1:4" ht="16.5" customHeight="1" hidden="1">
      <c r="A22" s="15" t="s">
        <v>51</v>
      </c>
      <c r="B22" s="145">
        <v>0</v>
      </c>
      <c r="C22" s="146" t="s">
        <v>52</v>
      </c>
      <c r="D22" s="145"/>
    </row>
    <row r="23" spans="1:4" ht="16.5" customHeight="1" hidden="1">
      <c r="A23" s="15" t="s">
        <v>53</v>
      </c>
      <c r="B23" s="145">
        <v>0</v>
      </c>
      <c r="C23" s="146" t="s">
        <v>54</v>
      </c>
      <c r="D23" s="145"/>
    </row>
    <row r="24" spans="1:4" ht="16.5" customHeight="1" hidden="1">
      <c r="A24" s="15" t="s">
        <v>55</v>
      </c>
      <c r="B24" s="145">
        <v>0</v>
      </c>
      <c r="C24" s="146" t="s">
        <v>56</v>
      </c>
      <c r="D24" s="145"/>
    </row>
    <row r="25" spans="1:4" ht="16.5" customHeight="1" hidden="1">
      <c r="A25" s="15" t="s">
        <v>57</v>
      </c>
      <c r="B25" s="145">
        <v>0</v>
      </c>
      <c r="C25" s="146" t="s">
        <v>58</v>
      </c>
      <c r="D25" s="145"/>
    </row>
    <row r="26" spans="1:4" ht="16.5" customHeight="1" hidden="1">
      <c r="A26" s="15" t="s">
        <v>59</v>
      </c>
      <c r="B26" s="145">
        <v>2163</v>
      </c>
      <c r="C26" s="146" t="s">
        <v>60</v>
      </c>
      <c r="D26" s="145"/>
    </row>
    <row r="27" spans="1:4" ht="16.5" customHeight="1" hidden="1">
      <c r="A27" s="15" t="s">
        <v>61</v>
      </c>
      <c r="B27" s="145">
        <v>3815</v>
      </c>
      <c r="C27" s="146" t="s">
        <v>62</v>
      </c>
      <c r="D27" s="145"/>
    </row>
    <row r="28" spans="1:4" ht="17.25" customHeight="1" hidden="1">
      <c r="A28" s="15" t="s">
        <v>63</v>
      </c>
      <c r="B28" s="145">
        <v>4420</v>
      </c>
      <c r="C28" s="146" t="s">
        <v>64</v>
      </c>
      <c r="D28" s="145"/>
    </row>
    <row r="29" spans="1:4" ht="17.25" customHeight="1" hidden="1">
      <c r="A29" s="15" t="s">
        <v>65</v>
      </c>
      <c r="B29" s="145">
        <v>4775</v>
      </c>
      <c r="C29" s="146" t="s">
        <v>66</v>
      </c>
      <c r="D29" s="145"/>
    </row>
    <row r="30" spans="1:4" ht="17.25" customHeight="1" hidden="1">
      <c r="A30" s="15" t="s">
        <v>67</v>
      </c>
      <c r="B30" s="145">
        <v>7</v>
      </c>
      <c r="C30" s="146" t="s">
        <v>68</v>
      </c>
      <c r="D30" s="148"/>
    </row>
    <row r="31" spans="1:4" ht="16.5" customHeight="1" hidden="1">
      <c r="A31" s="15" t="s">
        <v>69</v>
      </c>
      <c r="B31" s="148">
        <v>0</v>
      </c>
      <c r="C31" s="146" t="s">
        <v>70</v>
      </c>
      <c r="D31" s="145"/>
    </row>
    <row r="32" spans="1:4" ht="16.5" customHeight="1" hidden="1">
      <c r="A32" s="15" t="s">
        <v>71</v>
      </c>
      <c r="B32" s="148">
        <v>0</v>
      </c>
      <c r="C32" s="146" t="s">
        <v>72</v>
      </c>
      <c r="D32" s="147"/>
    </row>
    <row r="33" spans="1:4" ht="16.5" customHeight="1" hidden="1">
      <c r="A33" s="15" t="s">
        <v>73</v>
      </c>
      <c r="B33" s="148">
        <v>931</v>
      </c>
      <c r="C33" s="146" t="s">
        <v>74</v>
      </c>
      <c r="D33" s="147"/>
    </row>
    <row r="34" spans="1:4" ht="17.25" customHeight="1">
      <c r="A34" s="142" t="s">
        <v>75</v>
      </c>
      <c r="B34" s="145">
        <v>51943</v>
      </c>
      <c r="C34" s="144" t="s">
        <v>76</v>
      </c>
      <c r="D34" s="145"/>
    </row>
    <row r="35" spans="1:4" ht="17.25" customHeight="1" hidden="1">
      <c r="A35" s="142" t="s">
        <v>77</v>
      </c>
      <c r="B35" s="149">
        <v>0</v>
      </c>
      <c r="C35" s="144" t="s">
        <v>78</v>
      </c>
      <c r="D35" s="145">
        <v>0</v>
      </c>
    </row>
    <row r="36" spans="1:4" ht="16.5" customHeight="1" hidden="1">
      <c r="A36" s="142" t="s">
        <v>79</v>
      </c>
      <c r="B36" s="145">
        <v>0</v>
      </c>
      <c r="C36" s="144" t="s">
        <v>80</v>
      </c>
      <c r="D36" s="145">
        <v>0</v>
      </c>
    </row>
    <row r="37" spans="1:4" ht="16.5" customHeight="1">
      <c r="A37" s="142" t="s">
        <v>81</v>
      </c>
      <c r="B37" s="19"/>
      <c r="C37" s="144" t="s">
        <v>82</v>
      </c>
      <c r="D37" s="16">
        <v>21638</v>
      </c>
    </row>
    <row r="38" spans="1:4" ht="16.5" customHeight="1">
      <c r="A38" s="15" t="s">
        <v>83</v>
      </c>
      <c r="B38" s="145"/>
      <c r="C38" s="146" t="s">
        <v>84</v>
      </c>
      <c r="D38" s="145">
        <v>12826</v>
      </c>
    </row>
    <row r="39" spans="1:4" ht="16.5" customHeight="1" hidden="1">
      <c r="A39" s="15" t="s">
        <v>85</v>
      </c>
      <c r="B39" s="145"/>
      <c r="C39" s="146" t="s">
        <v>86</v>
      </c>
      <c r="D39" s="148">
        <v>0</v>
      </c>
    </row>
    <row r="40" spans="1:4" ht="16.5" customHeight="1" hidden="1">
      <c r="A40" s="15" t="s">
        <v>87</v>
      </c>
      <c r="B40" s="145"/>
      <c r="C40" s="146" t="s">
        <v>88</v>
      </c>
      <c r="D40" s="145">
        <v>0</v>
      </c>
    </row>
    <row r="41" spans="1:4" ht="16.5" customHeight="1">
      <c r="A41" s="15" t="s">
        <v>89</v>
      </c>
      <c r="B41" s="145"/>
      <c r="C41" s="146" t="s">
        <v>90</v>
      </c>
      <c r="D41" s="147">
        <v>8812</v>
      </c>
    </row>
    <row r="42" spans="1:4" ht="16.5" customHeight="1" hidden="1">
      <c r="A42" s="142" t="s">
        <v>91</v>
      </c>
      <c r="B42" s="145"/>
      <c r="C42" s="144" t="s">
        <v>92</v>
      </c>
      <c r="D42" s="145">
        <v>0</v>
      </c>
    </row>
    <row r="43" spans="1:4" ht="16.5" customHeight="1" hidden="1">
      <c r="A43" s="142" t="s">
        <v>93</v>
      </c>
      <c r="B43" s="22"/>
      <c r="C43" s="144" t="s">
        <v>94</v>
      </c>
      <c r="D43" s="16">
        <v>0</v>
      </c>
    </row>
    <row r="44" spans="1:4" ht="16.5" customHeight="1" hidden="1">
      <c r="A44" s="150" t="s">
        <v>95</v>
      </c>
      <c r="B44" s="16"/>
      <c r="C44" s="151" t="s">
        <v>96</v>
      </c>
      <c r="D44" s="16">
        <v>0</v>
      </c>
    </row>
    <row r="45" spans="1:4" ht="16.5" customHeight="1" hidden="1">
      <c r="A45" s="15" t="s">
        <v>97</v>
      </c>
      <c r="B45" s="147"/>
      <c r="C45" s="146" t="s">
        <v>98</v>
      </c>
      <c r="D45" s="145">
        <v>0</v>
      </c>
    </row>
    <row r="46" spans="1:4" ht="16.5" customHeight="1" hidden="1">
      <c r="A46" s="15" t="s">
        <v>99</v>
      </c>
      <c r="B46" s="145"/>
      <c r="C46" s="146" t="s">
        <v>100</v>
      </c>
      <c r="D46" s="145">
        <v>0</v>
      </c>
    </row>
    <row r="47" spans="1:4" ht="17.25" customHeight="1">
      <c r="A47" s="142" t="s">
        <v>101</v>
      </c>
      <c r="B47" s="16"/>
      <c r="C47" s="144" t="s">
        <v>102</v>
      </c>
      <c r="D47" s="16">
        <v>4865</v>
      </c>
    </row>
    <row r="48" spans="1:4" ht="16.5" customHeight="1" hidden="1">
      <c r="A48" s="15" t="s">
        <v>103</v>
      </c>
      <c r="B48" s="16"/>
      <c r="C48" s="146" t="s">
        <v>104</v>
      </c>
      <c r="D48" s="16">
        <v>4865</v>
      </c>
    </row>
    <row r="49" spans="1:4" ht="16.5" customHeight="1" hidden="1">
      <c r="A49" s="15" t="s">
        <v>105</v>
      </c>
      <c r="B49" s="16"/>
      <c r="C49" s="146" t="s">
        <v>106</v>
      </c>
      <c r="D49" s="16">
        <v>0</v>
      </c>
    </row>
    <row r="50" spans="1:4" ht="16.5" customHeight="1" hidden="1">
      <c r="A50" s="142" t="s">
        <v>107</v>
      </c>
      <c r="B50" s="16">
        <v>0</v>
      </c>
      <c r="C50" s="144" t="s">
        <v>108</v>
      </c>
      <c r="D50" s="16">
        <v>0</v>
      </c>
    </row>
    <row r="51" spans="1:4" ht="16.5" customHeight="1" hidden="1">
      <c r="A51" s="15" t="s">
        <v>109</v>
      </c>
      <c r="B51" s="145">
        <v>0</v>
      </c>
      <c r="C51" s="146" t="s">
        <v>110</v>
      </c>
      <c r="D51" s="145">
        <v>0</v>
      </c>
    </row>
    <row r="52" spans="1:4" ht="16.5" customHeight="1" hidden="1">
      <c r="A52" s="15" t="s">
        <v>111</v>
      </c>
      <c r="B52" s="145">
        <v>0</v>
      </c>
      <c r="C52" s="146" t="s">
        <v>112</v>
      </c>
      <c r="D52" s="145">
        <v>0</v>
      </c>
    </row>
    <row r="53" spans="1:4" ht="16.5" customHeight="1" hidden="1">
      <c r="A53" s="142" t="s">
        <v>113</v>
      </c>
      <c r="B53" s="145">
        <v>0</v>
      </c>
      <c r="C53" s="144" t="s">
        <v>114</v>
      </c>
      <c r="D53" s="16">
        <v>0</v>
      </c>
    </row>
    <row r="54" spans="1:4" ht="16.5" customHeight="1" hidden="1">
      <c r="A54" s="142" t="s">
        <v>115</v>
      </c>
      <c r="B54" s="16">
        <v>0</v>
      </c>
      <c r="C54" s="144" t="s">
        <v>116</v>
      </c>
      <c r="D54" s="145">
        <v>0</v>
      </c>
    </row>
    <row r="55" spans="1:4" ht="16.5" customHeight="1" hidden="1">
      <c r="A55" s="142" t="s">
        <v>117</v>
      </c>
      <c r="B55" s="145">
        <v>0</v>
      </c>
      <c r="C55" s="144" t="s">
        <v>118</v>
      </c>
      <c r="D55" s="16">
        <v>0</v>
      </c>
    </row>
    <row r="56" spans="1:4" ht="16.5" customHeight="1">
      <c r="A56" s="142" t="s">
        <v>119</v>
      </c>
      <c r="B56" s="16">
        <v>38028</v>
      </c>
      <c r="C56" s="152"/>
      <c r="D56" s="153"/>
    </row>
    <row r="57" spans="1:4" ht="16.5" customHeight="1">
      <c r="A57" s="142" t="s">
        <v>120</v>
      </c>
      <c r="B57" s="145">
        <v>0</v>
      </c>
      <c r="C57" s="144" t="s">
        <v>121</v>
      </c>
      <c r="D57" s="145">
        <v>0</v>
      </c>
    </row>
    <row r="58" spans="1:4" ht="16.5" customHeight="1">
      <c r="A58" s="142" t="s">
        <v>122</v>
      </c>
      <c r="B58" s="16">
        <v>22211</v>
      </c>
      <c r="C58" s="144" t="s">
        <v>123</v>
      </c>
      <c r="D58" s="16">
        <v>0</v>
      </c>
    </row>
    <row r="59" spans="1:4" ht="16.5" customHeight="1">
      <c r="A59" s="15" t="s">
        <v>124</v>
      </c>
      <c r="B59" s="16">
        <v>20992</v>
      </c>
      <c r="C59" s="144" t="s">
        <v>125</v>
      </c>
      <c r="D59" s="16">
        <v>53501</v>
      </c>
    </row>
    <row r="60" spans="1:4" ht="16.5" customHeight="1">
      <c r="A60" s="15" t="s">
        <v>126</v>
      </c>
      <c r="B60" s="16">
        <v>0</v>
      </c>
      <c r="C60" s="144" t="s">
        <v>127</v>
      </c>
      <c r="D60" s="16">
        <v>49114</v>
      </c>
    </row>
    <row r="61" spans="1:4" ht="16.5" customHeight="1">
      <c r="A61" s="15" t="s">
        <v>128</v>
      </c>
      <c r="B61" s="16">
        <v>1219</v>
      </c>
      <c r="C61" s="144" t="s">
        <v>129</v>
      </c>
      <c r="D61" s="16">
        <v>4387</v>
      </c>
    </row>
    <row r="62" spans="1:4" ht="16.5" customHeight="1" hidden="1">
      <c r="A62" s="15" t="s">
        <v>130</v>
      </c>
      <c r="B62" s="16">
        <v>0</v>
      </c>
      <c r="C62" s="154"/>
      <c r="D62" s="155"/>
    </row>
    <row r="63" spans="1:4" ht="16.5" customHeight="1" hidden="1">
      <c r="A63" s="142" t="s">
        <v>131</v>
      </c>
      <c r="B63" s="16">
        <v>0</v>
      </c>
      <c r="C63" s="156"/>
      <c r="D63" s="157"/>
    </row>
    <row r="64" spans="1:4" ht="16.5" customHeight="1" hidden="1">
      <c r="A64" s="15" t="s">
        <v>132</v>
      </c>
      <c r="B64" s="22">
        <v>0</v>
      </c>
      <c r="C64" s="156"/>
      <c r="D64" s="158"/>
    </row>
    <row r="65" spans="1:4" ht="16.5" customHeight="1">
      <c r="A65" s="66" t="s">
        <v>133</v>
      </c>
      <c r="B65" s="16">
        <v>377718</v>
      </c>
      <c r="C65" s="67" t="s">
        <v>134</v>
      </c>
      <c r="D65" s="16">
        <v>377718</v>
      </c>
    </row>
  </sheetData>
  <sheetProtection/>
  <mergeCells count="3">
    <mergeCell ref="A1:D1"/>
    <mergeCell ref="A2:D2"/>
    <mergeCell ref="A3:D3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25" sqref="J25"/>
    </sheetView>
  </sheetViews>
  <sheetFormatPr defaultColWidth="9.125" defaultRowHeight="14.25"/>
  <cols>
    <col min="1" max="1" width="28.25390625" style="122" customWidth="1"/>
    <col min="2" max="2" width="13.625" style="122" customWidth="1"/>
    <col min="3" max="3" width="12.25390625" style="122" customWidth="1"/>
    <col min="4" max="4" width="12.125" style="122" customWidth="1"/>
    <col min="5" max="5" width="9.375" style="122" customWidth="1"/>
    <col min="6" max="6" width="8.375" style="122" customWidth="1"/>
    <col min="7" max="7" width="9.375" style="122" customWidth="1"/>
    <col min="8" max="8" width="10.625" style="122" customWidth="1"/>
    <col min="9" max="253" width="9.125" style="122" customWidth="1"/>
    <col min="254" max="16384" width="9.125" style="122" customWidth="1"/>
  </cols>
  <sheetData>
    <row r="1" spans="1:8" ht="29.25" customHeight="1">
      <c r="A1" s="123" t="s">
        <v>135</v>
      </c>
      <c r="B1" s="123"/>
      <c r="C1" s="123"/>
      <c r="D1" s="123"/>
      <c r="E1" s="123"/>
      <c r="F1" s="123"/>
      <c r="G1" s="123"/>
      <c r="H1" s="123"/>
    </row>
    <row r="2" spans="1:8" ht="15" customHeight="1">
      <c r="A2" s="124" t="s">
        <v>136</v>
      </c>
      <c r="B2" s="124"/>
      <c r="C2" s="124"/>
      <c r="D2" s="125"/>
      <c r="H2" s="126" t="s">
        <v>15</v>
      </c>
    </row>
    <row r="3" spans="1:8" ht="17.25" customHeight="1">
      <c r="A3" s="31" t="s">
        <v>17</v>
      </c>
      <c r="B3" s="31" t="s">
        <v>137</v>
      </c>
      <c r="C3" s="127" t="s">
        <v>138</v>
      </c>
      <c r="D3" s="31" t="s">
        <v>18</v>
      </c>
      <c r="E3" s="31"/>
      <c r="F3" s="31"/>
      <c r="G3" s="31"/>
      <c r="H3" s="55" t="s">
        <v>139</v>
      </c>
    </row>
    <row r="4" spans="1:8" ht="26.25" customHeight="1">
      <c r="A4" s="31"/>
      <c r="B4" s="31"/>
      <c r="C4" s="128"/>
      <c r="D4" s="31" t="s">
        <v>140</v>
      </c>
      <c r="E4" s="129" t="s">
        <v>141</v>
      </c>
      <c r="F4" s="129" t="s">
        <v>142</v>
      </c>
      <c r="G4" s="129" t="s">
        <v>143</v>
      </c>
      <c r="H4" s="55"/>
    </row>
    <row r="5" spans="1:8" ht="17.25" customHeight="1">
      <c r="A5" s="130" t="s">
        <v>144</v>
      </c>
      <c r="B5" s="131">
        <f>B6+B20</f>
        <v>226000</v>
      </c>
      <c r="C5" s="131">
        <f>C6+C20</f>
        <v>226000</v>
      </c>
      <c r="D5" s="131">
        <f>D6+D20</f>
        <v>234240</v>
      </c>
      <c r="E5" s="132">
        <f>D5/B5*100</f>
        <v>103.64601769911503</v>
      </c>
      <c r="F5" s="131">
        <f>D5-C5</f>
        <v>8240</v>
      </c>
      <c r="G5" s="133">
        <f>(D5-H5)/H5*100</f>
        <v>25.31363181630939</v>
      </c>
      <c r="H5" s="131">
        <v>186923</v>
      </c>
    </row>
    <row r="6" spans="1:9" ht="17.25" customHeight="1">
      <c r="A6" s="134" t="s">
        <v>145</v>
      </c>
      <c r="B6" s="131">
        <f>SUM(B7:B19)</f>
        <v>190000</v>
      </c>
      <c r="C6" s="131">
        <f>SUM(C7:C19)</f>
        <v>190000</v>
      </c>
      <c r="D6" s="131">
        <f>SUM(D7:D19)</f>
        <v>195761</v>
      </c>
      <c r="E6" s="132">
        <f aca="true" t="shared" si="0" ref="E6:E28">D6/B6*100</f>
        <v>103.03210526315789</v>
      </c>
      <c r="F6" s="131">
        <f aca="true" t="shared" si="1" ref="F6:F28">D6-C6</f>
        <v>5761</v>
      </c>
      <c r="G6" s="133">
        <f aca="true" t="shared" si="2" ref="G6:G28">(D6-H6)/H6*100</f>
        <v>29.630169188491212</v>
      </c>
      <c r="H6" s="131">
        <v>151015</v>
      </c>
      <c r="I6" s="137"/>
    </row>
    <row r="7" spans="1:8" ht="17.25" customHeight="1">
      <c r="A7" s="134" t="s">
        <v>146</v>
      </c>
      <c r="B7" s="131">
        <v>34000</v>
      </c>
      <c r="C7" s="131">
        <v>34000</v>
      </c>
      <c r="D7" s="131">
        <f>194+34015</f>
        <v>34209</v>
      </c>
      <c r="E7" s="132">
        <f t="shared" si="0"/>
        <v>100.61470588235295</v>
      </c>
      <c r="F7" s="131">
        <f t="shared" si="1"/>
        <v>209</v>
      </c>
      <c r="G7" s="133">
        <f t="shared" si="2"/>
        <v>31.99953696558111</v>
      </c>
      <c r="H7" s="131">
        <v>25916</v>
      </c>
    </row>
    <row r="8" spans="1:11" ht="17.25" customHeight="1">
      <c r="A8" s="134" t="s">
        <v>147</v>
      </c>
      <c r="B8" s="131">
        <v>56000</v>
      </c>
      <c r="C8" s="131">
        <v>56000</v>
      </c>
      <c r="D8" s="131">
        <v>60707</v>
      </c>
      <c r="E8" s="132">
        <f t="shared" si="0"/>
        <v>108.40535714285716</v>
      </c>
      <c r="F8" s="131">
        <f t="shared" si="1"/>
        <v>4707</v>
      </c>
      <c r="G8" s="133">
        <f t="shared" si="2"/>
        <v>69.7006121935538</v>
      </c>
      <c r="H8" s="131">
        <v>35773</v>
      </c>
      <c r="K8" s="126"/>
    </row>
    <row r="9" spans="1:8" ht="17.25" customHeight="1">
      <c r="A9" s="134" t="s">
        <v>148</v>
      </c>
      <c r="B9" s="131">
        <v>31670</v>
      </c>
      <c r="C9" s="131">
        <v>31670</v>
      </c>
      <c r="D9" s="131">
        <v>30689</v>
      </c>
      <c r="E9" s="132">
        <f t="shared" si="0"/>
        <v>96.90243132301863</v>
      </c>
      <c r="F9" s="131">
        <f t="shared" si="1"/>
        <v>-981</v>
      </c>
      <c r="G9" s="133">
        <f t="shared" si="2"/>
        <v>19.208359229334988</v>
      </c>
      <c r="H9" s="131">
        <v>25744</v>
      </c>
    </row>
    <row r="10" spans="1:8" ht="17.25" customHeight="1">
      <c r="A10" s="134" t="s">
        <v>149</v>
      </c>
      <c r="B10" s="131">
        <v>17000</v>
      </c>
      <c r="C10" s="131">
        <v>17000</v>
      </c>
      <c r="D10" s="131">
        <v>14313</v>
      </c>
      <c r="E10" s="132">
        <f t="shared" si="0"/>
        <v>84.19411764705882</v>
      </c>
      <c r="F10" s="131">
        <f t="shared" si="1"/>
        <v>-2687</v>
      </c>
      <c r="G10" s="133">
        <f t="shared" si="2"/>
        <v>-21.188260558339298</v>
      </c>
      <c r="H10" s="131">
        <v>18161</v>
      </c>
    </row>
    <row r="11" spans="1:8" ht="17.25" customHeight="1">
      <c r="A11" s="134" t="s">
        <v>150</v>
      </c>
      <c r="B11" s="131">
        <v>60</v>
      </c>
      <c r="C11" s="131">
        <v>60</v>
      </c>
      <c r="D11" s="131">
        <v>59</v>
      </c>
      <c r="E11" s="132">
        <f t="shared" si="0"/>
        <v>98.33333333333333</v>
      </c>
      <c r="F11" s="131">
        <f t="shared" si="1"/>
        <v>-1</v>
      </c>
      <c r="G11" s="133">
        <f t="shared" si="2"/>
        <v>126.92307692307692</v>
      </c>
      <c r="H11" s="131">
        <v>26</v>
      </c>
    </row>
    <row r="12" spans="1:8" ht="17.25" customHeight="1">
      <c r="A12" s="134" t="s">
        <v>151</v>
      </c>
      <c r="B12" s="131">
        <v>12000</v>
      </c>
      <c r="C12" s="131">
        <v>12000</v>
      </c>
      <c r="D12" s="131">
        <v>12846</v>
      </c>
      <c r="E12" s="132">
        <f t="shared" si="0"/>
        <v>107.05</v>
      </c>
      <c r="F12" s="131">
        <f t="shared" si="1"/>
        <v>846</v>
      </c>
      <c r="G12" s="133">
        <f t="shared" si="2"/>
        <v>49.54598370197905</v>
      </c>
      <c r="H12" s="131">
        <v>8590</v>
      </c>
    </row>
    <row r="13" spans="1:8" ht="17.25" customHeight="1">
      <c r="A13" s="134" t="s">
        <v>152</v>
      </c>
      <c r="B13" s="131">
        <v>3570</v>
      </c>
      <c r="C13" s="131">
        <v>3570</v>
      </c>
      <c r="D13" s="131">
        <v>3733</v>
      </c>
      <c r="E13" s="132">
        <f t="shared" si="0"/>
        <v>104.56582633053222</v>
      </c>
      <c r="F13" s="131">
        <f t="shared" si="1"/>
        <v>163</v>
      </c>
      <c r="G13" s="133">
        <f t="shared" si="2"/>
        <v>-33.30355547614794</v>
      </c>
      <c r="H13" s="131">
        <v>5597</v>
      </c>
    </row>
    <row r="14" spans="1:8" ht="17.25" customHeight="1">
      <c r="A14" s="134" t="s">
        <v>153</v>
      </c>
      <c r="B14" s="131">
        <v>5000</v>
      </c>
      <c r="C14" s="131">
        <v>5000</v>
      </c>
      <c r="D14" s="131">
        <v>5385</v>
      </c>
      <c r="E14" s="132">
        <f t="shared" si="0"/>
        <v>107.69999999999999</v>
      </c>
      <c r="F14" s="131">
        <f t="shared" si="1"/>
        <v>385</v>
      </c>
      <c r="G14" s="133">
        <f t="shared" si="2"/>
        <v>29.447115384615387</v>
      </c>
      <c r="H14" s="131">
        <v>4160</v>
      </c>
    </row>
    <row r="15" spans="1:8" ht="17.25" customHeight="1">
      <c r="A15" s="134" t="s">
        <v>154</v>
      </c>
      <c r="B15" s="131">
        <v>1500</v>
      </c>
      <c r="C15" s="131">
        <v>1500</v>
      </c>
      <c r="D15" s="131">
        <v>1685</v>
      </c>
      <c r="E15" s="132">
        <f t="shared" si="0"/>
        <v>112.33333333333333</v>
      </c>
      <c r="F15" s="131">
        <f t="shared" si="1"/>
        <v>185</v>
      </c>
      <c r="G15" s="133">
        <f t="shared" si="2"/>
        <v>-69.83530254206946</v>
      </c>
      <c r="H15" s="131">
        <v>5586</v>
      </c>
    </row>
    <row r="16" spans="1:8" ht="17.25" customHeight="1">
      <c r="A16" s="134" t="s">
        <v>155</v>
      </c>
      <c r="B16" s="131">
        <v>14000</v>
      </c>
      <c r="C16" s="131">
        <v>14000</v>
      </c>
      <c r="D16" s="131">
        <v>14596</v>
      </c>
      <c r="E16" s="132">
        <f t="shared" si="0"/>
        <v>104.25714285714285</v>
      </c>
      <c r="F16" s="131">
        <f t="shared" si="1"/>
        <v>596</v>
      </c>
      <c r="G16" s="133">
        <f t="shared" si="2"/>
        <v>65.4875283446712</v>
      </c>
      <c r="H16" s="131">
        <v>8820</v>
      </c>
    </row>
    <row r="17" spans="1:8" ht="17.25" customHeight="1">
      <c r="A17" s="134" t="s">
        <v>156</v>
      </c>
      <c r="B17" s="131">
        <v>1200</v>
      </c>
      <c r="C17" s="131">
        <v>1200</v>
      </c>
      <c r="D17" s="131">
        <v>1340</v>
      </c>
      <c r="E17" s="132">
        <f t="shared" si="0"/>
        <v>111.66666666666667</v>
      </c>
      <c r="F17" s="131">
        <f t="shared" si="1"/>
        <v>140</v>
      </c>
      <c r="G17" s="133">
        <f t="shared" si="2"/>
        <v>79.38420348058902</v>
      </c>
      <c r="H17" s="131">
        <v>747</v>
      </c>
    </row>
    <row r="18" spans="1:8" ht="17.25" customHeight="1">
      <c r="A18" s="134" t="s">
        <v>157</v>
      </c>
      <c r="B18" s="131">
        <v>10000</v>
      </c>
      <c r="C18" s="131">
        <v>10000</v>
      </c>
      <c r="D18" s="131">
        <v>12296</v>
      </c>
      <c r="E18" s="132">
        <f t="shared" si="0"/>
        <v>122.96000000000001</v>
      </c>
      <c r="F18" s="131">
        <f t="shared" si="1"/>
        <v>2296</v>
      </c>
      <c r="G18" s="133">
        <f t="shared" si="2"/>
        <v>56.53723742838957</v>
      </c>
      <c r="H18" s="131">
        <v>7855</v>
      </c>
    </row>
    <row r="19" spans="1:8" ht="17.25" customHeight="1">
      <c r="A19" s="134" t="s">
        <v>158</v>
      </c>
      <c r="B19" s="131">
        <v>4000</v>
      </c>
      <c r="C19" s="131">
        <v>4000</v>
      </c>
      <c r="D19" s="131">
        <v>3903</v>
      </c>
      <c r="E19" s="132">
        <f t="shared" si="0"/>
        <v>97.575</v>
      </c>
      <c r="F19" s="131">
        <f t="shared" si="1"/>
        <v>-97</v>
      </c>
      <c r="G19" s="133">
        <f t="shared" si="2"/>
        <v>-3.3910891089108914</v>
      </c>
      <c r="H19" s="131">
        <v>4040</v>
      </c>
    </row>
    <row r="20" spans="1:8" ht="17.25" customHeight="1">
      <c r="A20" s="134" t="s">
        <v>159</v>
      </c>
      <c r="B20" s="131">
        <f>SUM(B21:B26)</f>
        <v>36000</v>
      </c>
      <c r="C20" s="131">
        <f>SUM(C21:C26)</f>
        <v>36000</v>
      </c>
      <c r="D20" s="131">
        <f>SUM(D21:D26)</f>
        <v>38479</v>
      </c>
      <c r="E20" s="132">
        <f t="shared" si="0"/>
        <v>106.8861111111111</v>
      </c>
      <c r="F20" s="131">
        <f t="shared" si="1"/>
        <v>2479</v>
      </c>
      <c r="G20" s="133">
        <f t="shared" si="2"/>
        <v>7.159964353347443</v>
      </c>
      <c r="H20" s="131">
        <v>35908</v>
      </c>
    </row>
    <row r="21" spans="1:8" ht="17.25" customHeight="1">
      <c r="A21" s="134" t="s">
        <v>160</v>
      </c>
      <c r="B21" s="131">
        <v>7350</v>
      </c>
      <c r="C21" s="131">
        <v>7350</v>
      </c>
      <c r="D21" s="131">
        <v>7825</v>
      </c>
      <c r="E21" s="132">
        <f t="shared" si="0"/>
        <v>106.4625850340136</v>
      </c>
      <c r="F21" s="131">
        <f t="shared" si="1"/>
        <v>475</v>
      </c>
      <c r="G21" s="133">
        <f t="shared" si="2"/>
        <v>26.597637922666234</v>
      </c>
      <c r="H21" s="131">
        <v>6181</v>
      </c>
    </row>
    <row r="22" spans="1:8" ht="17.25" customHeight="1">
      <c r="A22" s="134" t="s">
        <v>161</v>
      </c>
      <c r="B22" s="131">
        <v>13000</v>
      </c>
      <c r="C22" s="131">
        <v>13000</v>
      </c>
      <c r="D22" s="131">
        <v>14387</v>
      </c>
      <c r="E22" s="132">
        <f t="shared" si="0"/>
        <v>110.66923076923077</v>
      </c>
      <c r="F22" s="131">
        <f t="shared" si="1"/>
        <v>1387</v>
      </c>
      <c r="G22" s="133">
        <f t="shared" si="2"/>
        <v>2.413154897494305</v>
      </c>
      <c r="H22" s="131">
        <v>14048</v>
      </c>
    </row>
    <row r="23" spans="1:8" ht="17.25" customHeight="1">
      <c r="A23" s="134" t="s">
        <v>162</v>
      </c>
      <c r="B23" s="131">
        <v>2800</v>
      </c>
      <c r="C23" s="131">
        <v>2800</v>
      </c>
      <c r="D23" s="131">
        <v>3869</v>
      </c>
      <c r="E23" s="132">
        <f t="shared" si="0"/>
        <v>138.17857142857144</v>
      </c>
      <c r="F23" s="131">
        <f t="shared" si="1"/>
        <v>1069</v>
      </c>
      <c r="G23" s="133">
        <f t="shared" si="2"/>
        <v>7.263654006099252</v>
      </c>
      <c r="H23" s="131">
        <v>3607</v>
      </c>
    </row>
    <row r="24" spans="1:8" ht="17.25" customHeight="1">
      <c r="A24" s="134" t="s">
        <v>163</v>
      </c>
      <c r="B24" s="131">
        <v>11550</v>
      </c>
      <c r="C24" s="131">
        <v>11550</v>
      </c>
      <c r="D24" s="131">
        <v>10292</v>
      </c>
      <c r="E24" s="132">
        <f t="shared" si="0"/>
        <v>89.1082251082251</v>
      </c>
      <c r="F24" s="131">
        <f t="shared" si="1"/>
        <v>-1258</v>
      </c>
      <c r="G24" s="133">
        <f t="shared" si="2"/>
        <v>3.9595959595959593</v>
      </c>
      <c r="H24" s="131">
        <v>9900</v>
      </c>
    </row>
    <row r="25" spans="1:8" ht="17.25" customHeight="1">
      <c r="A25" s="134" t="s">
        <v>164</v>
      </c>
      <c r="B25" s="131">
        <v>1200</v>
      </c>
      <c r="C25" s="131">
        <v>1200</v>
      </c>
      <c r="D25" s="131">
        <v>1910</v>
      </c>
      <c r="E25" s="132">
        <f t="shared" si="0"/>
        <v>159.16666666666666</v>
      </c>
      <c r="F25" s="131">
        <f t="shared" si="1"/>
        <v>710</v>
      </c>
      <c r="G25" s="133">
        <f t="shared" si="2"/>
        <v>-12.062615101289135</v>
      </c>
      <c r="H25" s="131">
        <v>2172</v>
      </c>
    </row>
    <row r="26" spans="1:8" ht="17.25" customHeight="1">
      <c r="A26" s="134" t="s">
        <v>165</v>
      </c>
      <c r="B26" s="131">
        <v>100</v>
      </c>
      <c r="C26" s="131">
        <v>100</v>
      </c>
      <c r="D26" s="131">
        <v>196</v>
      </c>
      <c r="E26" s="132">
        <f t="shared" si="0"/>
        <v>196</v>
      </c>
      <c r="F26" s="131">
        <f t="shared" si="1"/>
        <v>96</v>
      </c>
      <c r="G26" s="133"/>
      <c r="H26" s="131"/>
    </row>
    <row r="27" spans="1:8" ht="13.5" customHeight="1">
      <c r="A27" s="135" t="s">
        <v>166</v>
      </c>
      <c r="B27" s="136">
        <f>B28+B5</f>
        <v>401005</v>
      </c>
      <c r="C27" s="136">
        <f aca="true" t="shared" si="3" ref="C27:H27">C28+C5</f>
        <v>401006</v>
      </c>
      <c r="D27" s="136">
        <f t="shared" si="3"/>
        <v>403802</v>
      </c>
      <c r="E27" s="132">
        <f t="shared" si="0"/>
        <v>100.6974975374372</v>
      </c>
      <c r="F27" s="131">
        <f t="shared" si="1"/>
        <v>2796</v>
      </c>
      <c r="G27" s="133">
        <f t="shared" si="2"/>
        <v>22.16396755621844</v>
      </c>
      <c r="H27" s="136">
        <f t="shared" si="3"/>
        <v>330541</v>
      </c>
    </row>
    <row r="28" spans="1:8" ht="14.25">
      <c r="A28" s="135" t="s">
        <v>167</v>
      </c>
      <c r="B28" s="135">
        <v>175005</v>
      </c>
      <c r="C28" s="135">
        <v>175006</v>
      </c>
      <c r="D28" s="135">
        <v>169562</v>
      </c>
      <c r="E28" s="132">
        <f t="shared" si="0"/>
        <v>96.88980314848146</v>
      </c>
      <c r="F28" s="131">
        <f t="shared" si="1"/>
        <v>-5444</v>
      </c>
      <c r="G28" s="133">
        <f t="shared" si="2"/>
        <v>18.064588004289156</v>
      </c>
      <c r="H28" s="135">
        <v>143618</v>
      </c>
    </row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 verticalCentered="1"/>
  <pageMargins left="0.7479166666666667" right="0.7479166666666667" top="0.5902777777777778" bottom="0.5902777777777778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22" sqref="K22"/>
    </sheetView>
  </sheetViews>
  <sheetFormatPr defaultColWidth="9.125" defaultRowHeight="14.25"/>
  <cols>
    <col min="1" max="1" width="16.75390625" style="0" customWidth="1"/>
    <col min="2" max="2" width="14.75390625" style="10" customWidth="1"/>
    <col min="3" max="3" width="12.125" style="10" customWidth="1"/>
    <col min="4" max="4" width="11.75390625" style="10" customWidth="1"/>
    <col min="5" max="5" width="12.75390625" style="94" customWidth="1"/>
    <col min="6" max="6" width="11.50390625" style="95" customWidth="1"/>
    <col min="7" max="7" width="12.50390625" style="10" customWidth="1"/>
    <col min="8" max="8" width="13.875" style="0" hidden="1" customWidth="1"/>
    <col min="9" max="9" width="9.125" style="0" customWidth="1"/>
    <col min="10" max="10" width="17.125" style="96" customWidth="1"/>
    <col min="11" max="235" width="9.125" style="0" customWidth="1"/>
  </cols>
  <sheetData>
    <row r="1" spans="1:7" ht="33.75" customHeight="1">
      <c r="A1" s="97"/>
      <c r="B1" s="98"/>
      <c r="C1" s="98"/>
      <c r="D1" s="98"/>
      <c r="E1" s="99"/>
      <c r="F1" s="100"/>
      <c r="G1" s="98"/>
    </row>
    <row r="2" spans="1:7" ht="16.5" customHeight="1">
      <c r="A2" s="101" t="s">
        <v>168</v>
      </c>
      <c r="B2" s="102"/>
      <c r="C2" s="102"/>
      <c r="D2" s="102"/>
      <c r="E2" s="102"/>
      <c r="F2" s="102"/>
      <c r="G2" s="102"/>
    </row>
    <row r="3" spans="1:8" ht="16.5" customHeight="1">
      <c r="A3" s="103" t="s">
        <v>169</v>
      </c>
      <c r="B3" s="103"/>
      <c r="C3" s="103"/>
      <c r="D3" s="103"/>
      <c r="E3" s="104"/>
      <c r="F3" s="105"/>
      <c r="G3" s="103"/>
      <c r="H3" s="103" t="s">
        <v>15</v>
      </c>
    </row>
    <row r="4" spans="1:8" ht="24.75" customHeight="1">
      <c r="A4" s="14" t="s">
        <v>170</v>
      </c>
      <c r="B4" s="106" t="s">
        <v>171</v>
      </c>
      <c r="C4" s="107" t="s">
        <v>172</v>
      </c>
      <c r="D4" s="106" t="s">
        <v>173</v>
      </c>
      <c r="E4" s="108" t="s">
        <v>174</v>
      </c>
      <c r="F4" s="109" t="s">
        <v>175</v>
      </c>
      <c r="G4" s="107" t="s">
        <v>176</v>
      </c>
      <c r="H4" s="107" t="s">
        <v>177</v>
      </c>
    </row>
    <row r="5" spans="1:8" ht="23.25" customHeight="1">
      <c r="A5" s="110"/>
      <c r="B5" s="106"/>
      <c r="C5" s="111"/>
      <c r="D5" s="106"/>
      <c r="E5" s="112"/>
      <c r="F5" s="113"/>
      <c r="G5" s="111"/>
      <c r="H5" s="111"/>
    </row>
    <row r="6" spans="1:8" ht="23.25" customHeight="1">
      <c r="A6" s="114"/>
      <c r="B6" s="106"/>
      <c r="C6" s="115"/>
      <c r="D6" s="106"/>
      <c r="E6" s="116"/>
      <c r="F6" s="117"/>
      <c r="G6" s="115"/>
      <c r="H6" s="115"/>
    </row>
    <row r="7" spans="1:9" ht="16.5" customHeight="1">
      <c r="A7" s="118" t="s">
        <v>20</v>
      </c>
      <c r="B7" s="84">
        <v>297714</v>
      </c>
      <c r="C7" s="90">
        <v>298902</v>
      </c>
      <c r="D7" s="90">
        <v>-1188</v>
      </c>
      <c r="E7" s="90">
        <v>255220</v>
      </c>
      <c r="F7" s="119">
        <v>16.64994906355301</v>
      </c>
      <c r="G7" s="90">
        <v>49114</v>
      </c>
      <c r="H7" s="90">
        <v>49114</v>
      </c>
      <c r="I7" s="44"/>
    </row>
    <row r="8" spans="1:8" ht="16.5" customHeight="1">
      <c r="A8" s="120" t="s">
        <v>178</v>
      </c>
      <c r="B8" s="90">
        <v>35694</v>
      </c>
      <c r="C8" s="121">
        <v>36659</v>
      </c>
      <c r="D8" s="90">
        <v>-965</v>
      </c>
      <c r="E8" s="90">
        <v>30533</v>
      </c>
      <c r="F8" s="119">
        <v>16.90302295876593</v>
      </c>
      <c r="G8" s="90">
        <v>8925</v>
      </c>
      <c r="H8" s="90">
        <v>8925</v>
      </c>
    </row>
    <row r="9" spans="1:8" ht="16.5" customHeight="1">
      <c r="A9" s="120" t="s">
        <v>179</v>
      </c>
      <c r="B9" s="90"/>
      <c r="C9" s="121"/>
      <c r="D9" s="90">
        <v>0</v>
      </c>
      <c r="E9" s="90"/>
      <c r="F9" s="119"/>
      <c r="G9" s="90">
        <v>0</v>
      </c>
      <c r="H9" s="90">
        <v>0</v>
      </c>
    </row>
    <row r="10" spans="1:8" ht="16.5" customHeight="1">
      <c r="A10" s="120" t="s">
        <v>180</v>
      </c>
      <c r="B10" s="90">
        <v>1818</v>
      </c>
      <c r="C10" s="121">
        <v>1818</v>
      </c>
      <c r="D10" s="90">
        <v>0</v>
      </c>
      <c r="E10" s="90">
        <v>534</v>
      </c>
      <c r="F10" s="119">
        <v>240.44943820224722</v>
      </c>
      <c r="G10" s="90">
        <v>99</v>
      </c>
      <c r="H10" s="90">
        <v>99</v>
      </c>
    </row>
    <row r="11" spans="1:11" ht="16.5" customHeight="1">
      <c r="A11" s="120" t="s">
        <v>181</v>
      </c>
      <c r="B11" s="90">
        <v>26485</v>
      </c>
      <c r="C11" s="121">
        <v>26544</v>
      </c>
      <c r="D11" s="90">
        <v>-59</v>
      </c>
      <c r="E11" s="90">
        <v>22232</v>
      </c>
      <c r="F11" s="119">
        <v>19.130082763584028</v>
      </c>
      <c r="G11" s="90">
        <v>2504</v>
      </c>
      <c r="H11" s="90">
        <v>2504</v>
      </c>
      <c r="K11" s="44"/>
    </row>
    <row r="12" spans="1:8" ht="16.5" customHeight="1">
      <c r="A12" s="120" t="s">
        <v>182</v>
      </c>
      <c r="B12" s="90">
        <v>83594</v>
      </c>
      <c r="C12" s="121">
        <v>81572</v>
      </c>
      <c r="D12" s="90">
        <v>2022</v>
      </c>
      <c r="E12" s="90">
        <v>67012</v>
      </c>
      <c r="F12" s="119">
        <v>24.74482182295708</v>
      </c>
      <c r="G12" s="90">
        <v>679</v>
      </c>
      <c r="H12" s="90">
        <v>679</v>
      </c>
    </row>
    <row r="13" spans="1:9" ht="16.5" customHeight="1">
      <c r="A13" s="120" t="s">
        <v>183</v>
      </c>
      <c r="B13" s="90">
        <v>3944</v>
      </c>
      <c r="C13" s="121">
        <v>3999</v>
      </c>
      <c r="D13" s="90">
        <v>-55</v>
      </c>
      <c r="E13" s="90">
        <v>3600</v>
      </c>
      <c r="F13" s="119">
        <v>9.555555555555557</v>
      </c>
      <c r="G13" s="90">
        <v>66</v>
      </c>
      <c r="H13" s="90">
        <v>66</v>
      </c>
      <c r="I13" s="44"/>
    </row>
    <row r="14" spans="1:8" ht="16.5" customHeight="1">
      <c r="A14" s="120" t="s">
        <v>184</v>
      </c>
      <c r="B14" s="90">
        <v>6237</v>
      </c>
      <c r="C14" s="121">
        <v>6247</v>
      </c>
      <c r="D14" s="90">
        <v>-10</v>
      </c>
      <c r="E14" s="90">
        <v>4775</v>
      </c>
      <c r="F14" s="119">
        <v>30.617801047120423</v>
      </c>
      <c r="G14" s="90">
        <v>35</v>
      </c>
      <c r="H14" s="90">
        <v>35</v>
      </c>
    </row>
    <row r="15" spans="1:8" ht="16.5" customHeight="1">
      <c r="A15" s="120" t="s">
        <v>185</v>
      </c>
      <c r="B15" s="92">
        <v>28741</v>
      </c>
      <c r="C15" s="121">
        <v>31992</v>
      </c>
      <c r="D15" s="90">
        <v>-3251</v>
      </c>
      <c r="E15" s="90">
        <v>27974</v>
      </c>
      <c r="F15" s="119">
        <v>2.7418317008650774</v>
      </c>
      <c r="G15" s="90">
        <v>751</v>
      </c>
      <c r="H15" s="90">
        <v>751</v>
      </c>
    </row>
    <row r="16" spans="1:9" ht="16.5" customHeight="1">
      <c r="A16" s="120" t="s">
        <v>186</v>
      </c>
      <c r="B16" s="90">
        <v>26475</v>
      </c>
      <c r="C16" s="121">
        <v>26470</v>
      </c>
      <c r="D16" s="90">
        <v>5</v>
      </c>
      <c r="E16" s="90">
        <v>23576</v>
      </c>
      <c r="F16" s="119">
        <v>12.296403121818784</v>
      </c>
      <c r="G16" s="90">
        <v>811</v>
      </c>
      <c r="H16" s="90">
        <v>811</v>
      </c>
      <c r="I16" s="44"/>
    </row>
    <row r="17" spans="1:9" ht="16.5" customHeight="1">
      <c r="A17" s="120" t="s">
        <v>187</v>
      </c>
      <c r="B17" s="90">
        <v>6172</v>
      </c>
      <c r="C17" s="121">
        <v>6172</v>
      </c>
      <c r="D17" s="90">
        <v>0</v>
      </c>
      <c r="E17" s="90">
        <v>3118</v>
      </c>
      <c r="F17" s="119">
        <v>97.94740218088518</v>
      </c>
      <c r="G17" s="90">
        <v>4369</v>
      </c>
      <c r="H17" s="90">
        <v>4369</v>
      </c>
      <c r="I17" s="44"/>
    </row>
    <row r="18" spans="1:8" ht="16.5" customHeight="1">
      <c r="A18" s="120" t="s">
        <v>188</v>
      </c>
      <c r="B18" s="90">
        <v>7492</v>
      </c>
      <c r="C18" s="121">
        <v>7051</v>
      </c>
      <c r="D18" s="90">
        <v>441</v>
      </c>
      <c r="E18" s="90">
        <v>10764</v>
      </c>
      <c r="F18" s="119">
        <v>-30.397621701969527</v>
      </c>
      <c r="G18" s="90">
        <v>1924</v>
      </c>
      <c r="H18" s="90">
        <v>1924</v>
      </c>
    </row>
    <row r="19" spans="1:8" ht="16.5" customHeight="1">
      <c r="A19" s="120" t="s">
        <v>189</v>
      </c>
      <c r="B19" s="90">
        <v>34285</v>
      </c>
      <c r="C19" s="121">
        <v>34159</v>
      </c>
      <c r="D19" s="90">
        <v>126</v>
      </c>
      <c r="E19" s="90">
        <v>27755</v>
      </c>
      <c r="F19" s="119">
        <v>23.5272923797514</v>
      </c>
      <c r="G19" s="90">
        <v>2320</v>
      </c>
      <c r="H19" s="90">
        <v>2320</v>
      </c>
    </row>
    <row r="20" spans="1:8" ht="16.5" customHeight="1">
      <c r="A20" s="120" t="s">
        <v>190</v>
      </c>
      <c r="B20" s="90">
        <v>3162</v>
      </c>
      <c r="C20" s="121">
        <v>3184</v>
      </c>
      <c r="D20" s="90">
        <v>-22</v>
      </c>
      <c r="E20" s="90">
        <v>2644</v>
      </c>
      <c r="F20" s="119">
        <v>19.591527987897123</v>
      </c>
      <c r="G20" s="90">
        <v>296</v>
      </c>
      <c r="H20" s="90">
        <v>296</v>
      </c>
    </row>
    <row r="21" spans="1:8" ht="16.5" customHeight="1">
      <c r="A21" s="120" t="s">
        <v>191</v>
      </c>
      <c r="B21" s="90">
        <v>11750</v>
      </c>
      <c r="C21" s="121">
        <v>11566</v>
      </c>
      <c r="D21" s="90">
        <v>184</v>
      </c>
      <c r="E21" s="90">
        <v>9504</v>
      </c>
      <c r="F21" s="119">
        <v>23.632154882154893</v>
      </c>
      <c r="G21" s="90">
        <v>11703</v>
      </c>
      <c r="H21" s="90">
        <v>11703</v>
      </c>
    </row>
    <row r="22" spans="1:8" ht="16.5" customHeight="1">
      <c r="A22" s="120" t="s">
        <v>192</v>
      </c>
      <c r="B22" s="90">
        <v>3392</v>
      </c>
      <c r="C22" s="121">
        <v>3377</v>
      </c>
      <c r="D22" s="90">
        <v>15</v>
      </c>
      <c r="E22" s="90">
        <v>3716</v>
      </c>
      <c r="F22" s="119">
        <v>-8.71905274488698</v>
      </c>
      <c r="G22" s="90">
        <v>1448</v>
      </c>
      <c r="H22" s="90">
        <v>1448</v>
      </c>
    </row>
    <row r="23" spans="1:8" ht="16.5" customHeight="1">
      <c r="A23" s="120" t="s">
        <v>193</v>
      </c>
      <c r="B23" s="90">
        <v>1562</v>
      </c>
      <c r="C23" s="121">
        <v>1668</v>
      </c>
      <c r="D23" s="90">
        <v>-106</v>
      </c>
      <c r="E23" s="90">
        <v>1142</v>
      </c>
      <c r="F23" s="119">
        <v>36.77758318739055</v>
      </c>
      <c r="G23" s="90">
        <v>139</v>
      </c>
      <c r="H23" s="90">
        <v>139</v>
      </c>
    </row>
    <row r="24" spans="1:8" ht="16.5" customHeight="1">
      <c r="A24" s="120" t="s">
        <v>194</v>
      </c>
      <c r="B24" s="90">
        <v>2658</v>
      </c>
      <c r="C24" s="121">
        <v>2658</v>
      </c>
      <c r="D24" s="90">
        <v>0</v>
      </c>
      <c r="E24" s="90">
        <v>2498</v>
      </c>
      <c r="F24" s="119">
        <v>6.405124099279419</v>
      </c>
      <c r="G24" s="90">
        <v>38</v>
      </c>
      <c r="H24" s="90">
        <v>38</v>
      </c>
    </row>
    <row r="25" spans="1:8" ht="16.5" customHeight="1">
      <c r="A25" s="120" t="s">
        <v>195</v>
      </c>
      <c r="B25" s="90">
        <v>959</v>
      </c>
      <c r="C25" s="121">
        <v>961</v>
      </c>
      <c r="D25" s="90">
        <v>-2</v>
      </c>
      <c r="E25" s="90">
        <v>1225</v>
      </c>
      <c r="F25" s="119">
        <v>-21.714285714285722</v>
      </c>
      <c r="G25" s="90">
        <v>0</v>
      </c>
      <c r="H25" s="90">
        <v>0</v>
      </c>
    </row>
    <row r="26" spans="1:8" ht="16.5" customHeight="1">
      <c r="A26" s="120" t="s">
        <v>196</v>
      </c>
      <c r="B26" s="90"/>
      <c r="C26" s="121"/>
      <c r="D26" s="90">
        <v>0</v>
      </c>
      <c r="E26" s="90">
        <v>0</v>
      </c>
      <c r="F26" s="119"/>
      <c r="G26" s="90">
        <v>0</v>
      </c>
      <c r="H26" s="90">
        <v>0</v>
      </c>
    </row>
    <row r="27" spans="1:8" ht="16.5" customHeight="1">
      <c r="A27" s="120" t="s">
        <v>197</v>
      </c>
      <c r="B27" s="90">
        <v>359</v>
      </c>
      <c r="C27" s="90">
        <v>359</v>
      </c>
      <c r="D27" s="90">
        <v>0</v>
      </c>
      <c r="E27" s="90">
        <v>164</v>
      </c>
      <c r="F27" s="119">
        <v>118.90243902439025</v>
      </c>
      <c r="G27" s="90">
        <v>0</v>
      </c>
      <c r="H27" s="90">
        <v>0</v>
      </c>
    </row>
    <row r="28" spans="1:8" ht="20.25" customHeight="1">
      <c r="A28" s="120" t="s">
        <v>198</v>
      </c>
      <c r="B28" s="90">
        <v>12935</v>
      </c>
      <c r="C28" s="90">
        <v>12446</v>
      </c>
      <c r="D28" s="90">
        <v>489</v>
      </c>
      <c r="E28" s="90">
        <v>12454</v>
      </c>
      <c r="F28" s="119">
        <v>3.8622129436325565</v>
      </c>
      <c r="G28" s="90">
        <v>13007</v>
      </c>
      <c r="H28" s="90">
        <v>13007</v>
      </c>
    </row>
  </sheetData>
  <sheetProtection/>
  <mergeCells count="9">
    <mergeCell ref="A2:G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 verticalCentered="1"/>
  <pageMargins left="0.15694444444444444" right="0.15694444444444444" top="0.39305555555555555" bottom="0.39305555555555555" header="0.5118055555555555" footer="0.511805555555555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17"/>
  <sheetViews>
    <sheetView tabSelected="1" workbookViewId="0" topLeftCell="A1">
      <selection activeCell="G18" sqref="G18"/>
    </sheetView>
  </sheetViews>
  <sheetFormatPr defaultColWidth="9.00390625" defaultRowHeight="14.25"/>
  <cols>
    <col min="1" max="1" width="25.75390625" style="68" customWidth="1"/>
    <col min="2" max="2" width="11.75390625" style="69" customWidth="1"/>
    <col min="3" max="3" width="10.50390625" style="68" customWidth="1"/>
    <col min="4" max="4" width="9.00390625" style="69" customWidth="1"/>
    <col min="5" max="5" width="9.25390625" style="68" customWidth="1"/>
    <col min="6" max="6" width="9.75390625" style="69" customWidth="1"/>
    <col min="7" max="7" width="11.25390625" style="68" customWidth="1"/>
    <col min="8" max="8" width="26.00390625" style="69" customWidth="1"/>
    <col min="9" max="16384" width="9.00390625" style="68" customWidth="1"/>
  </cols>
  <sheetData>
    <row r="1" spans="1:8" ht="24.75" customHeight="1">
      <c r="A1" s="70" t="s">
        <v>199</v>
      </c>
      <c r="B1" s="70"/>
      <c r="C1" s="70"/>
      <c r="D1" s="70"/>
      <c r="E1" s="70"/>
      <c r="F1" s="70"/>
      <c r="G1" s="70"/>
      <c r="H1" s="70"/>
    </row>
    <row r="2" spans="1:8" ht="18.75" customHeight="1">
      <c r="A2" s="71" t="s">
        <v>200</v>
      </c>
      <c r="B2" s="72"/>
      <c r="C2" s="73"/>
      <c r="D2" s="74"/>
      <c r="E2" s="74"/>
      <c r="F2" s="74"/>
      <c r="G2" s="74"/>
      <c r="H2" s="75" t="s">
        <v>15</v>
      </c>
    </row>
    <row r="3" spans="1:8" ht="18" customHeight="1">
      <c r="A3" s="76" t="s">
        <v>201</v>
      </c>
      <c r="B3" s="77" t="s">
        <v>202</v>
      </c>
      <c r="C3" s="78" t="s">
        <v>203</v>
      </c>
      <c r="D3" s="78"/>
      <c r="E3" s="78"/>
      <c r="F3" s="78"/>
      <c r="G3" s="79" t="s">
        <v>204</v>
      </c>
      <c r="H3" s="77" t="s">
        <v>205</v>
      </c>
    </row>
    <row r="4" spans="1:8" ht="18" customHeight="1">
      <c r="A4" s="76"/>
      <c r="B4" s="77"/>
      <c r="C4" s="80" t="s">
        <v>206</v>
      </c>
      <c r="D4" s="77" t="s">
        <v>207</v>
      </c>
      <c r="E4" s="81" t="s">
        <v>208</v>
      </c>
      <c r="F4" s="77" t="s">
        <v>209</v>
      </c>
      <c r="G4" s="79"/>
      <c r="H4" s="77"/>
    </row>
    <row r="5" spans="1:8" ht="16.5" customHeight="1">
      <c r="A5" s="76"/>
      <c r="B5" s="77"/>
      <c r="C5" s="80"/>
      <c r="D5" s="77"/>
      <c r="E5" s="82"/>
      <c r="F5" s="77"/>
      <c r="G5" s="79"/>
      <c r="H5" s="77"/>
    </row>
    <row r="6" spans="1:8" ht="21.75" customHeight="1">
      <c r="A6" s="83" t="s">
        <v>210</v>
      </c>
      <c r="B6" s="84">
        <f>SUM(B7:B26)</f>
        <v>252885</v>
      </c>
      <c r="C6" s="84">
        <f>SUM(C7:C26)</f>
        <v>297714</v>
      </c>
      <c r="D6" s="85">
        <f>C6-E6-F6-H6</f>
        <v>233413.02250400002</v>
      </c>
      <c r="E6" s="85">
        <v>8750.7764</v>
      </c>
      <c r="F6" s="86">
        <f>2939+52611.201096</f>
        <v>55550.201096</v>
      </c>
      <c r="G6" s="87">
        <f>D6/B6*100</f>
        <v>92.30006623722247</v>
      </c>
      <c r="H6" s="88"/>
    </row>
    <row r="7" spans="1:8" ht="18" customHeight="1">
      <c r="A7" s="89" t="s">
        <v>211</v>
      </c>
      <c r="B7" s="84">
        <v>28523</v>
      </c>
      <c r="C7" s="90">
        <v>35694</v>
      </c>
      <c r="D7" s="85">
        <f aca="true" t="shared" si="0" ref="D7:D26">C7-E7-F7-H7</f>
        <v>34901.8064</v>
      </c>
      <c r="E7" s="85">
        <v>304.7452</v>
      </c>
      <c r="F7" s="86">
        <v>487.4484</v>
      </c>
      <c r="G7" s="87">
        <f aca="true" t="shared" si="1" ref="G7:G26">D7/B7*100</f>
        <v>122.36372892052027</v>
      </c>
      <c r="H7" s="88"/>
    </row>
    <row r="8" spans="1:8" ht="18" customHeight="1">
      <c r="A8" s="89" t="s">
        <v>212</v>
      </c>
      <c r="B8" s="84">
        <v>1752</v>
      </c>
      <c r="C8" s="90">
        <v>1818</v>
      </c>
      <c r="D8" s="85">
        <f t="shared" si="0"/>
        <v>1818</v>
      </c>
      <c r="E8" s="85">
        <v>0</v>
      </c>
      <c r="F8" s="86">
        <v>0</v>
      </c>
      <c r="G8" s="87">
        <f t="shared" si="1"/>
        <v>103.76712328767124</v>
      </c>
      <c r="H8" s="88"/>
    </row>
    <row r="9" spans="1:8" ht="18" customHeight="1">
      <c r="A9" s="89" t="s">
        <v>213</v>
      </c>
      <c r="B9" s="84">
        <v>21015</v>
      </c>
      <c r="C9" s="90">
        <v>26485</v>
      </c>
      <c r="D9" s="85">
        <f t="shared" si="0"/>
        <v>24022.47</v>
      </c>
      <c r="E9" s="85">
        <v>165.73</v>
      </c>
      <c r="F9" s="86">
        <f>1508+788.8</f>
        <v>2296.8</v>
      </c>
      <c r="G9" s="87">
        <f t="shared" si="1"/>
        <v>114.31106352605282</v>
      </c>
      <c r="H9" s="88"/>
    </row>
    <row r="10" spans="1:8" ht="18" customHeight="1">
      <c r="A10" s="91" t="s">
        <v>214</v>
      </c>
      <c r="B10" s="84">
        <v>71069</v>
      </c>
      <c r="C10" s="90">
        <v>83594</v>
      </c>
      <c r="D10" s="85">
        <f t="shared" si="0"/>
        <v>79611.898</v>
      </c>
      <c r="E10" s="85">
        <v>543.278</v>
      </c>
      <c r="F10" s="86">
        <f>1424+2014.824</f>
        <v>3438.824</v>
      </c>
      <c r="G10" s="87">
        <f t="shared" si="1"/>
        <v>112.02056874305254</v>
      </c>
      <c r="H10" s="88"/>
    </row>
    <row r="11" spans="1:8" ht="18" customHeight="1">
      <c r="A11" s="91" t="s">
        <v>215</v>
      </c>
      <c r="B11" s="84">
        <v>3350</v>
      </c>
      <c r="C11" s="90">
        <v>3944</v>
      </c>
      <c r="D11" s="85">
        <f t="shared" si="0"/>
        <v>3567.1</v>
      </c>
      <c r="E11" s="85">
        <v>10.8</v>
      </c>
      <c r="F11" s="86">
        <v>366.1</v>
      </c>
      <c r="G11" s="87">
        <f t="shared" si="1"/>
        <v>106.48059701492537</v>
      </c>
      <c r="H11" s="88"/>
    </row>
    <row r="12" spans="1:8" ht="18" customHeight="1">
      <c r="A12" s="91" t="s">
        <v>216</v>
      </c>
      <c r="B12" s="84">
        <v>4460</v>
      </c>
      <c r="C12" s="90">
        <v>6237</v>
      </c>
      <c r="D12" s="85">
        <f t="shared" si="0"/>
        <v>5808.9</v>
      </c>
      <c r="E12" s="85">
        <v>143.54</v>
      </c>
      <c r="F12" s="86">
        <v>284.56</v>
      </c>
      <c r="G12" s="87">
        <f t="shared" si="1"/>
        <v>130.2443946188341</v>
      </c>
      <c r="H12" s="88"/>
    </row>
    <row r="13" spans="1:9" ht="18" customHeight="1">
      <c r="A13" s="91" t="s">
        <v>217</v>
      </c>
      <c r="B13" s="84">
        <v>30158</v>
      </c>
      <c r="C13" s="92">
        <v>28741</v>
      </c>
      <c r="D13" s="85">
        <f t="shared" si="0"/>
        <v>22285.38252</v>
      </c>
      <c r="E13" s="85">
        <v>368.93</v>
      </c>
      <c r="F13" s="86">
        <v>6086.6874800000005</v>
      </c>
      <c r="G13" s="87">
        <f t="shared" si="1"/>
        <v>73.89542582399363</v>
      </c>
      <c r="H13" s="88"/>
      <c r="I13" s="69"/>
    </row>
    <row r="14" spans="1:8" ht="18" customHeight="1">
      <c r="A14" s="91" t="s">
        <v>218</v>
      </c>
      <c r="B14" s="84">
        <v>17845</v>
      </c>
      <c r="C14" s="90">
        <v>26475</v>
      </c>
      <c r="D14" s="85">
        <f t="shared" si="0"/>
        <v>18432.449999999997</v>
      </c>
      <c r="E14" s="85">
        <v>662.99</v>
      </c>
      <c r="F14" s="86">
        <v>7379.56</v>
      </c>
      <c r="G14" s="87">
        <f t="shared" si="1"/>
        <v>103.29195853180163</v>
      </c>
      <c r="H14" s="88"/>
    </row>
    <row r="15" spans="1:8" ht="18" customHeight="1">
      <c r="A15" s="91" t="s">
        <v>219</v>
      </c>
      <c r="B15" s="84">
        <v>3589</v>
      </c>
      <c r="C15" s="90">
        <v>6172</v>
      </c>
      <c r="D15" s="85">
        <f t="shared" si="0"/>
        <v>3243.357</v>
      </c>
      <c r="E15" s="85">
        <v>2142.493</v>
      </c>
      <c r="F15" s="86">
        <v>786.15</v>
      </c>
      <c r="G15" s="87">
        <f t="shared" si="1"/>
        <v>90.36937865700753</v>
      </c>
      <c r="H15" s="88"/>
    </row>
    <row r="16" spans="1:8" ht="18" customHeight="1">
      <c r="A16" s="91" t="s">
        <v>220</v>
      </c>
      <c r="B16" s="84">
        <v>3823</v>
      </c>
      <c r="C16" s="90">
        <v>7492</v>
      </c>
      <c r="D16" s="85">
        <f t="shared" si="0"/>
        <v>6874.015</v>
      </c>
      <c r="E16" s="85">
        <v>237.985</v>
      </c>
      <c r="F16" s="86">
        <v>380</v>
      </c>
      <c r="G16" s="87">
        <f t="shared" si="1"/>
        <v>179.8068270991368</v>
      </c>
      <c r="H16" s="88"/>
    </row>
    <row r="17" spans="1:8" ht="18" customHeight="1">
      <c r="A17" s="91" t="s">
        <v>221</v>
      </c>
      <c r="B17" s="84">
        <v>10087</v>
      </c>
      <c r="C17" s="90">
        <v>34285</v>
      </c>
      <c r="D17" s="85">
        <f t="shared" si="0"/>
        <v>11047.1008</v>
      </c>
      <c r="E17" s="85">
        <v>1605.99</v>
      </c>
      <c r="F17" s="86">
        <f>7+21624.9092</f>
        <v>21631.9092</v>
      </c>
      <c r="G17" s="87">
        <f t="shared" si="1"/>
        <v>109.51819966293247</v>
      </c>
      <c r="H17" s="88"/>
    </row>
    <row r="18" spans="1:8" ht="18" customHeight="1">
      <c r="A18" s="91" t="s">
        <v>222</v>
      </c>
      <c r="B18" s="84">
        <v>714</v>
      </c>
      <c r="C18" s="90">
        <v>3162</v>
      </c>
      <c r="D18" s="85">
        <f t="shared" si="0"/>
        <v>965.25</v>
      </c>
      <c r="E18" s="85">
        <v>27</v>
      </c>
      <c r="F18" s="86">
        <v>2169.75</v>
      </c>
      <c r="G18" s="87">
        <f t="shared" si="1"/>
        <v>135.18907563025212</v>
      </c>
      <c r="H18" s="88"/>
    </row>
    <row r="19" spans="1:8" ht="18" customHeight="1">
      <c r="A19" s="91" t="s">
        <v>223</v>
      </c>
      <c r="B19" s="84">
        <v>2830</v>
      </c>
      <c r="C19" s="90">
        <v>11750</v>
      </c>
      <c r="D19" s="85">
        <f t="shared" si="0"/>
        <v>3436.0762000000004</v>
      </c>
      <c r="E19" s="85">
        <v>1744.3</v>
      </c>
      <c r="F19" s="86">
        <v>6569.6238</v>
      </c>
      <c r="G19" s="87">
        <f t="shared" si="1"/>
        <v>121.41612014134277</v>
      </c>
      <c r="H19" s="88"/>
    </row>
    <row r="20" spans="1:8" ht="18" customHeight="1">
      <c r="A20" s="91" t="s">
        <v>224</v>
      </c>
      <c r="B20" s="84">
        <v>1234</v>
      </c>
      <c r="C20" s="90">
        <v>3392</v>
      </c>
      <c r="D20" s="85">
        <f t="shared" si="0"/>
        <v>1514.5452</v>
      </c>
      <c r="E20" s="85">
        <v>158.0652</v>
      </c>
      <c r="F20" s="86">
        <v>1719.3896</v>
      </c>
      <c r="G20" s="87">
        <f t="shared" si="1"/>
        <v>122.73461912479742</v>
      </c>
      <c r="H20" s="88"/>
    </row>
    <row r="21" spans="1:8" ht="18" customHeight="1">
      <c r="A21" s="91" t="s">
        <v>225</v>
      </c>
      <c r="B21" s="84">
        <v>1215</v>
      </c>
      <c r="C21" s="90">
        <v>1562</v>
      </c>
      <c r="D21" s="85">
        <f t="shared" si="0"/>
        <v>1549.26</v>
      </c>
      <c r="E21" s="85">
        <v>1</v>
      </c>
      <c r="F21" s="86">
        <v>11.74</v>
      </c>
      <c r="G21" s="87">
        <f t="shared" si="1"/>
        <v>127.5111111111111</v>
      </c>
      <c r="H21" s="88"/>
    </row>
    <row r="22" spans="1:8" ht="18" customHeight="1">
      <c r="A22" s="91" t="s">
        <v>226</v>
      </c>
      <c r="B22" s="84">
        <v>1000</v>
      </c>
      <c r="C22" s="90">
        <v>2658</v>
      </c>
      <c r="D22" s="85">
        <f t="shared" si="0"/>
        <v>999.721384</v>
      </c>
      <c r="E22" s="85">
        <v>101</v>
      </c>
      <c r="F22" s="86">
        <v>1557.278616</v>
      </c>
      <c r="G22" s="87">
        <f t="shared" si="1"/>
        <v>99.9721384</v>
      </c>
      <c r="H22" s="88"/>
    </row>
    <row r="23" spans="1:8" ht="18" customHeight="1">
      <c r="A23" s="91" t="s">
        <v>227</v>
      </c>
      <c r="B23" s="84">
        <v>887</v>
      </c>
      <c r="C23" s="90">
        <v>959</v>
      </c>
      <c r="D23" s="85">
        <f t="shared" si="0"/>
        <v>918</v>
      </c>
      <c r="E23" s="85">
        <v>41</v>
      </c>
      <c r="F23" s="86">
        <v>0</v>
      </c>
      <c r="G23" s="87">
        <f t="shared" si="1"/>
        <v>103.49492671927847</v>
      </c>
      <c r="H23" s="88"/>
    </row>
    <row r="24" spans="1:8" ht="18" customHeight="1">
      <c r="A24" s="91" t="s">
        <v>228</v>
      </c>
      <c r="B24" s="84">
        <v>6500</v>
      </c>
      <c r="C24" s="90"/>
      <c r="D24" s="85">
        <f t="shared" si="0"/>
        <v>0</v>
      </c>
      <c r="E24" s="85"/>
      <c r="F24" s="86"/>
      <c r="G24" s="87">
        <f t="shared" si="1"/>
        <v>0</v>
      </c>
      <c r="H24" s="88"/>
    </row>
    <row r="25" spans="1:8" ht="18" customHeight="1">
      <c r="A25" s="91" t="s">
        <v>229</v>
      </c>
      <c r="B25" s="84">
        <v>500</v>
      </c>
      <c r="C25" s="90">
        <v>359</v>
      </c>
      <c r="D25" s="85">
        <f t="shared" si="0"/>
        <v>359</v>
      </c>
      <c r="E25" s="85">
        <v>0</v>
      </c>
      <c r="F25" s="86">
        <v>0</v>
      </c>
      <c r="G25" s="87">
        <f t="shared" si="1"/>
        <v>71.8</v>
      </c>
      <c r="H25" s="88"/>
    </row>
    <row r="26" spans="1:8" ht="18" customHeight="1">
      <c r="A26" s="91" t="s">
        <v>230</v>
      </c>
      <c r="B26" s="84">
        <f>48836-6500-2</f>
        <v>42334</v>
      </c>
      <c r="C26" s="90">
        <v>12935</v>
      </c>
      <c r="D26" s="85">
        <f t="shared" si="0"/>
        <v>12058.69</v>
      </c>
      <c r="E26" s="85">
        <v>491.93</v>
      </c>
      <c r="F26" s="86">
        <v>384.38</v>
      </c>
      <c r="G26" s="87">
        <f t="shared" si="1"/>
        <v>28.484645911088013</v>
      </c>
      <c r="H26" s="88"/>
    </row>
    <row r="27" ht="14.25">
      <c r="A27" s="93"/>
    </row>
    <row r="28" ht="14.25">
      <c r="A28" s="93"/>
    </row>
    <row r="29" ht="14.25">
      <c r="A29" s="93"/>
    </row>
    <row r="30" ht="14.25">
      <c r="A30" s="93"/>
    </row>
    <row r="31" ht="14.25">
      <c r="A31" s="93"/>
    </row>
    <row r="32" ht="14.25">
      <c r="A32" s="93"/>
    </row>
    <row r="33" ht="14.25">
      <c r="A33" s="93"/>
    </row>
    <row r="34" ht="14.25">
      <c r="A34" s="93"/>
    </row>
    <row r="35" ht="14.25">
      <c r="A35" s="93"/>
    </row>
    <row r="36" ht="14.25">
      <c r="A36" s="93"/>
    </row>
    <row r="37" ht="14.25">
      <c r="A37" s="93"/>
    </row>
    <row r="38" ht="14.25">
      <c r="A38" s="93"/>
    </row>
    <row r="39" ht="14.25">
      <c r="A39" s="93"/>
    </row>
    <row r="40" ht="14.25">
      <c r="A40" s="93"/>
    </row>
    <row r="41" ht="14.25">
      <c r="A41" s="93"/>
    </row>
    <row r="42" ht="14.25">
      <c r="A42" s="93"/>
    </row>
    <row r="43" ht="14.25">
      <c r="A43" s="93"/>
    </row>
    <row r="44" ht="14.25">
      <c r="A44" s="93"/>
    </row>
    <row r="45" ht="14.25">
      <c r="A45" s="93"/>
    </row>
    <row r="46" ht="14.25">
      <c r="A46" s="93"/>
    </row>
    <row r="47" ht="14.25">
      <c r="A47" s="93"/>
    </row>
    <row r="48" ht="14.25">
      <c r="A48" s="93"/>
    </row>
    <row r="49" ht="14.25">
      <c r="A49" s="93"/>
    </row>
    <row r="50" ht="14.25">
      <c r="A50" s="93"/>
    </row>
    <row r="51" ht="14.25">
      <c r="A51" s="93"/>
    </row>
    <row r="52" ht="14.25">
      <c r="A52" s="93"/>
    </row>
    <row r="53" ht="14.25">
      <c r="A53" s="93"/>
    </row>
    <row r="54" ht="14.25">
      <c r="A54" s="93"/>
    </row>
    <row r="55" ht="14.25">
      <c r="A55" s="93"/>
    </row>
    <row r="56" ht="14.25">
      <c r="A56" s="93"/>
    </row>
    <row r="57" ht="14.25">
      <c r="A57" s="93"/>
    </row>
    <row r="58" ht="14.25">
      <c r="A58" s="93"/>
    </row>
    <row r="59" ht="14.25">
      <c r="A59" s="93"/>
    </row>
    <row r="60" ht="14.25">
      <c r="A60" s="93"/>
    </row>
    <row r="61" ht="14.25">
      <c r="A61" s="93"/>
    </row>
    <row r="62" ht="14.25">
      <c r="A62" s="93"/>
    </row>
    <row r="63" ht="14.25">
      <c r="A63" s="93"/>
    </row>
    <row r="64" ht="14.25">
      <c r="A64" s="93"/>
    </row>
    <row r="65" ht="14.25">
      <c r="A65" s="93"/>
    </row>
    <row r="66" ht="14.25">
      <c r="A66" s="93"/>
    </row>
    <row r="67" ht="14.25">
      <c r="A67" s="93"/>
    </row>
    <row r="68" ht="14.25">
      <c r="A68" s="93"/>
    </row>
    <row r="69" ht="14.25">
      <c r="A69" s="93"/>
    </row>
    <row r="70" ht="14.25">
      <c r="A70" s="93"/>
    </row>
    <row r="71" ht="14.25">
      <c r="A71" s="93"/>
    </row>
    <row r="72" ht="14.25">
      <c r="A72" s="93"/>
    </row>
    <row r="73" ht="14.25">
      <c r="A73" s="93"/>
    </row>
    <row r="74" ht="14.25">
      <c r="A74" s="93"/>
    </row>
    <row r="75" ht="14.25">
      <c r="A75" s="93"/>
    </row>
    <row r="76" ht="14.25">
      <c r="A76" s="93"/>
    </row>
    <row r="77" ht="14.25">
      <c r="A77" s="93"/>
    </row>
    <row r="78" ht="14.25">
      <c r="A78" s="93"/>
    </row>
    <row r="79" ht="14.25">
      <c r="A79" s="93"/>
    </row>
    <row r="80" ht="14.25">
      <c r="A80" s="93"/>
    </row>
    <row r="81" ht="14.25">
      <c r="A81" s="93"/>
    </row>
    <row r="82" ht="14.25">
      <c r="A82" s="93"/>
    </row>
    <row r="83" ht="14.25">
      <c r="A83" s="93"/>
    </row>
    <row r="84" ht="14.25">
      <c r="A84" s="93"/>
    </row>
    <row r="85" ht="14.25">
      <c r="A85" s="93"/>
    </row>
    <row r="86" ht="14.25">
      <c r="A86" s="93"/>
    </row>
    <row r="87" ht="14.25">
      <c r="A87" s="93"/>
    </row>
    <row r="88" ht="14.25">
      <c r="A88" s="93"/>
    </row>
    <row r="89" ht="14.25">
      <c r="A89" s="93"/>
    </row>
    <row r="90" ht="14.25">
      <c r="A90" s="93"/>
    </row>
    <row r="91" ht="14.25">
      <c r="A91" s="93"/>
    </row>
    <row r="92" ht="14.25">
      <c r="A92" s="93"/>
    </row>
    <row r="93" ht="14.25">
      <c r="A93" s="93"/>
    </row>
    <row r="94" ht="14.25">
      <c r="A94" s="93"/>
    </row>
    <row r="95" ht="14.25">
      <c r="A95" s="93"/>
    </row>
    <row r="96" ht="14.25">
      <c r="A96" s="93"/>
    </row>
    <row r="97" ht="14.25">
      <c r="A97" s="93"/>
    </row>
    <row r="98" ht="14.25">
      <c r="A98" s="93"/>
    </row>
    <row r="99" ht="14.25">
      <c r="A99" s="93"/>
    </row>
    <row r="100" ht="14.25">
      <c r="A100" s="93"/>
    </row>
    <row r="101" ht="14.25">
      <c r="A101" s="93"/>
    </row>
    <row r="102" ht="14.25">
      <c r="A102" s="93"/>
    </row>
    <row r="103" ht="14.25">
      <c r="A103" s="93"/>
    </row>
    <row r="104" ht="14.25">
      <c r="A104" s="93"/>
    </row>
    <row r="105" ht="14.25">
      <c r="A105" s="93"/>
    </row>
    <row r="106" ht="14.25">
      <c r="A106" s="93"/>
    </row>
    <row r="107" ht="14.25">
      <c r="A107" s="93"/>
    </row>
    <row r="108" ht="14.25">
      <c r="A108" s="93"/>
    </row>
    <row r="109" ht="14.25">
      <c r="A109" s="93"/>
    </row>
    <row r="110" ht="14.25">
      <c r="A110" s="93"/>
    </row>
    <row r="111" ht="14.25">
      <c r="A111" s="93"/>
    </row>
    <row r="112" ht="14.25">
      <c r="A112" s="93"/>
    </row>
    <row r="113" ht="14.25">
      <c r="A113" s="93"/>
    </row>
    <row r="114" ht="14.25">
      <c r="A114" s="93"/>
    </row>
    <row r="115" ht="14.25">
      <c r="A115" s="93"/>
    </row>
    <row r="116" ht="14.25">
      <c r="A116" s="93"/>
    </row>
    <row r="117" ht="14.25">
      <c r="A117" s="93"/>
    </row>
    <row r="118" ht="14.25">
      <c r="A118" s="93"/>
    </row>
    <row r="119" ht="14.25">
      <c r="A119" s="93"/>
    </row>
    <row r="120" ht="14.25">
      <c r="A120" s="93"/>
    </row>
    <row r="121" ht="14.25">
      <c r="A121" s="93"/>
    </row>
    <row r="122" ht="14.25">
      <c r="A122" s="93"/>
    </row>
    <row r="123" ht="14.25">
      <c r="A123" s="93"/>
    </row>
    <row r="124" ht="14.25">
      <c r="A124" s="93"/>
    </row>
    <row r="125" ht="14.25">
      <c r="A125" s="93"/>
    </row>
    <row r="126" ht="14.25">
      <c r="A126" s="93"/>
    </row>
    <row r="127" ht="14.25">
      <c r="A127" s="93"/>
    </row>
    <row r="128" ht="14.25">
      <c r="A128" s="93"/>
    </row>
    <row r="129" ht="14.25">
      <c r="A129" s="93"/>
    </row>
    <row r="130" ht="14.25">
      <c r="A130" s="93"/>
    </row>
    <row r="131" ht="14.25">
      <c r="A131" s="93"/>
    </row>
    <row r="132" ht="14.25">
      <c r="A132" s="93"/>
    </row>
    <row r="133" ht="14.25">
      <c r="A133" s="93"/>
    </row>
    <row r="134" ht="14.25">
      <c r="A134" s="93"/>
    </row>
    <row r="135" ht="14.25">
      <c r="A135" s="93"/>
    </row>
    <row r="136" ht="14.25">
      <c r="A136" s="93"/>
    </row>
    <row r="137" ht="14.25">
      <c r="A137" s="93"/>
    </row>
    <row r="138" ht="14.25">
      <c r="A138" s="93"/>
    </row>
    <row r="139" ht="14.25">
      <c r="A139" s="93"/>
    </row>
    <row r="140" ht="14.25">
      <c r="A140" s="93"/>
    </row>
    <row r="141" ht="14.25">
      <c r="A141" s="93"/>
    </row>
    <row r="142" ht="14.25">
      <c r="A142" s="93"/>
    </row>
    <row r="143" ht="14.25">
      <c r="A143" s="93"/>
    </row>
    <row r="144" ht="14.25">
      <c r="A144" s="93"/>
    </row>
    <row r="145" ht="14.25">
      <c r="A145" s="93"/>
    </row>
    <row r="146" ht="14.25">
      <c r="A146" s="93"/>
    </row>
    <row r="147" ht="14.25">
      <c r="A147" s="93"/>
    </row>
    <row r="148" ht="14.25">
      <c r="A148" s="93"/>
    </row>
    <row r="149" ht="14.25">
      <c r="A149" s="93"/>
    </row>
    <row r="150" ht="14.25">
      <c r="A150" s="93"/>
    </row>
    <row r="151" ht="14.25">
      <c r="A151" s="93"/>
    </row>
    <row r="152" ht="14.25">
      <c r="A152" s="93"/>
    </row>
    <row r="153" ht="14.25">
      <c r="A153" s="93"/>
    </row>
    <row r="154" ht="14.25">
      <c r="A154" s="93"/>
    </row>
    <row r="155" ht="14.25">
      <c r="A155" s="93"/>
    </row>
    <row r="156" ht="14.25">
      <c r="A156" s="93"/>
    </row>
    <row r="157" ht="14.25">
      <c r="A157" s="93"/>
    </row>
    <row r="158" ht="14.25">
      <c r="A158" s="93"/>
    </row>
    <row r="159" ht="14.25">
      <c r="A159" s="93"/>
    </row>
    <row r="160" ht="14.25">
      <c r="A160" s="93"/>
    </row>
    <row r="161" ht="14.25">
      <c r="A161" s="93"/>
    </row>
    <row r="162" ht="14.25">
      <c r="A162" s="93"/>
    </row>
    <row r="163" ht="14.25">
      <c r="A163" s="93"/>
    </row>
    <row r="164" ht="14.25">
      <c r="A164" s="93"/>
    </row>
    <row r="165" ht="14.25">
      <c r="A165" s="93"/>
    </row>
    <row r="166" ht="14.25">
      <c r="A166" s="93"/>
    </row>
    <row r="167" ht="14.25">
      <c r="A167" s="93"/>
    </row>
    <row r="168" ht="14.25">
      <c r="A168" s="93"/>
    </row>
    <row r="169" ht="14.25">
      <c r="A169" s="93"/>
    </row>
    <row r="170" ht="14.25">
      <c r="A170" s="93"/>
    </row>
    <row r="171" ht="14.25">
      <c r="A171" s="93"/>
    </row>
    <row r="172" ht="14.25">
      <c r="A172" s="93"/>
    </row>
    <row r="173" ht="14.25">
      <c r="A173" s="93"/>
    </row>
    <row r="174" ht="14.25">
      <c r="A174" s="93"/>
    </row>
    <row r="175" ht="14.25">
      <c r="A175" s="93"/>
    </row>
    <row r="176" ht="14.25">
      <c r="A176" s="93"/>
    </row>
    <row r="177" ht="14.25">
      <c r="A177" s="93"/>
    </row>
    <row r="178" ht="14.25">
      <c r="A178" s="93"/>
    </row>
    <row r="179" ht="14.25">
      <c r="A179" s="93"/>
    </row>
    <row r="180" ht="14.25">
      <c r="A180" s="93"/>
    </row>
    <row r="181" ht="14.25">
      <c r="A181" s="93"/>
    </row>
    <row r="182" ht="14.25">
      <c r="A182" s="93"/>
    </row>
    <row r="183" ht="14.25">
      <c r="A183" s="93"/>
    </row>
    <row r="184" ht="14.25">
      <c r="A184" s="93"/>
    </row>
    <row r="185" ht="14.25">
      <c r="A185" s="93"/>
    </row>
    <row r="186" ht="14.25">
      <c r="A186" s="93"/>
    </row>
    <row r="187" ht="14.25">
      <c r="A187" s="93"/>
    </row>
    <row r="188" ht="14.25">
      <c r="A188" s="93"/>
    </row>
    <row r="189" ht="14.25">
      <c r="A189" s="93"/>
    </row>
    <row r="190" ht="14.25">
      <c r="A190" s="93"/>
    </row>
    <row r="191" ht="14.25">
      <c r="A191" s="93"/>
    </row>
    <row r="192" ht="14.25">
      <c r="A192" s="93"/>
    </row>
    <row r="193" ht="14.25">
      <c r="A193" s="93"/>
    </row>
    <row r="194" ht="14.25">
      <c r="A194" s="93"/>
    </row>
    <row r="195" ht="14.25">
      <c r="A195" s="93"/>
    </row>
    <row r="196" ht="14.25">
      <c r="A196" s="93"/>
    </row>
    <row r="197" ht="14.25">
      <c r="A197" s="93"/>
    </row>
    <row r="198" ht="14.25">
      <c r="A198" s="93"/>
    </row>
    <row r="199" ht="14.25">
      <c r="A199" s="93"/>
    </row>
    <row r="200" ht="14.25">
      <c r="A200" s="93"/>
    </row>
    <row r="201" ht="14.25">
      <c r="A201" s="93"/>
    </row>
    <row r="202" ht="14.25">
      <c r="A202" s="93"/>
    </row>
    <row r="203" ht="14.25">
      <c r="A203" s="93"/>
    </row>
    <row r="204" ht="14.25">
      <c r="A204" s="93"/>
    </row>
    <row r="205" ht="14.25">
      <c r="A205" s="93"/>
    </row>
    <row r="206" ht="14.25">
      <c r="A206" s="93"/>
    </row>
    <row r="207" ht="14.25">
      <c r="A207" s="93"/>
    </row>
    <row r="208" ht="14.25">
      <c r="A208" s="93"/>
    </row>
    <row r="209" ht="14.25">
      <c r="A209" s="93"/>
    </row>
    <row r="210" ht="14.25">
      <c r="A210" s="93"/>
    </row>
    <row r="211" ht="14.25">
      <c r="A211" s="93"/>
    </row>
    <row r="212" ht="14.25">
      <c r="A212" s="93"/>
    </row>
    <row r="213" ht="14.25">
      <c r="A213" s="93"/>
    </row>
    <row r="214" ht="14.25">
      <c r="A214" s="93"/>
    </row>
    <row r="215" ht="14.25">
      <c r="A215" s="93"/>
    </row>
    <row r="216" ht="14.25">
      <c r="A216" s="93"/>
    </row>
    <row r="217" ht="14.25">
      <c r="A217" s="93"/>
    </row>
    <row r="218" ht="14.25">
      <c r="A218" s="93"/>
    </row>
    <row r="219" ht="14.25">
      <c r="A219" s="93"/>
    </row>
    <row r="220" ht="14.25">
      <c r="A220" s="93"/>
    </row>
    <row r="221" ht="14.25">
      <c r="A221" s="93"/>
    </row>
    <row r="222" ht="14.25">
      <c r="A222" s="93"/>
    </row>
    <row r="223" ht="14.25">
      <c r="A223" s="93"/>
    </row>
    <row r="224" ht="14.25">
      <c r="A224" s="93"/>
    </row>
    <row r="225" ht="14.25">
      <c r="A225" s="93"/>
    </row>
    <row r="226" ht="14.25">
      <c r="A226" s="93"/>
    </row>
    <row r="227" ht="14.25">
      <c r="A227" s="93"/>
    </row>
    <row r="228" ht="14.25">
      <c r="A228" s="93"/>
    </row>
    <row r="229" ht="14.25">
      <c r="A229" s="93"/>
    </row>
    <row r="230" ht="14.25">
      <c r="A230" s="93"/>
    </row>
    <row r="231" ht="14.25">
      <c r="A231" s="93"/>
    </row>
    <row r="232" ht="14.25">
      <c r="A232" s="93"/>
    </row>
    <row r="233" ht="14.25">
      <c r="A233" s="93"/>
    </row>
    <row r="234" ht="14.25">
      <c r="A234" s="93"/>
    </row>
    <row r="235" ht="14.25">
      <c r="A235" s="93"/>
    </row>
    <row r="236" ht="14.25">
      <c r="A236" s="93"/>
    </row>
    <row r="237" ht="14.25">
      <c r="A237" s="93"/>
    </row>
    <row r="238" ht="14.25">
      <c r="A238" s="93"/>
    </row>
    <row r="239" ht="14.25">
      <c r="A239" s="93"/>
    </row>
    <row r="240" ht="14.25">
      <c r="A240" s="93"/>
    </row>
    <row r="241" ht="14.25">
      <c r="A241" s="93"/>
    </row>
    <row r="242" ht="14.25">
      <c r="A242" s="93"/>
    </row>
    <row r="243" ht="14.25">
      <c r="A243" s="93"/>
    </row>
    <row r="244" ht="14.25">
      <c r="A244" s="93"/>
    </row>
    <row r="245" ht="14.25">
      <c r="A245" s="93"/>
    </row>
    <row r="246" ht="14.25">
      <c r="A246" s="93"/>
    </row>
    <row r="247" ht="14.25">
      <c r="A247" s="93"/>
    </row>
    <row r="248" ht="14.25">
      <c r="A248" s="93"/>
    </row>
    <row r="249" ht="14.25">
      <c r="A249" s="93"/>
    </row>
    <row r="250" ht="14.25">
      <c r="A250" s="93"/>
    </row>
    <row r="251" ht="14.25">
      <c r="A251" s="93"/>
    </row>
    <row r="252" ht="14.25">
      <c r="A252" s="93"/>
    </row>
    <row r="253" ht="14.25">
      <c r="A253" s="93"/>
    </row>
    <row r="254" ht="14.25">
      <c r="A254" s="93"/>
    </row>
    <row r="255" ht="14.25">
      <c r="A255" s="93"/>
    </row>
    <row r="256" ht="14.25">
      <c r="A256" s="93"/>
    </row>
    <row r="257" ht="14.25">
      <c r="A257" s="93"/>
    </row>
    <row r="258" ht="14.25">
      <c r="A258" s="93"/>
    </row>
    <row r="259" ht="14.25">
      <c r="A259" s="93"/>
    </row>
    <row r="260" ht="14.25">
      <c r="A260" s="93"/>
    </row>
    <row r="261" ht="14.25">
      <c r="A261" s="93"/>
    </row>
    <row r="262" ht="14.25">
      <c r="A262" s="93"/>
    </row>
    <row r="263" ht="14.25">
      <c r="A263" s="93"/>
    </row>
    <row r="264" ht="14.25">
      <c r="A264" s="93"/>
    </row>
    <row r="265" ht="14.25">
      <c r="A265" s="93"/>
    </row>
    <row r="266" ht="14.25">
      <c r="A266" s="93"/>
    </row>
    <row r="267" ht="14.25">
      <c r="A267" s="93"/>
    </row>
    <row r="268" ht="14.25">
      <c r="A268" s="93"/>
    </row>
    <row r="269" ht="14.25">
      <c r="A269" s="93"/>
    </row>
    <row r="270" ht="14.25">
      <c r="A270" s="93"/>
    </row>
    <row r="271" ht="14.25">
      <c r="A271" s="93"/>
    </row>
    <row r="272" ht="14.25">
      <c r="A272" s="93"/>
    </row>
    <row r="273" ht="14.25">
      <c r="A273" s="93"/>
    </row>
    <row r="274" ht="14.25">
      <c r="A274" s="93"/>
    </row>
    <row r="275" ht="14.25">
      <c r="A275" s="93"/>
    </row>
    <row r="276" ht="14.25">
      <c r="A276" s="93"/>
    </row>
    <row r="277" ht="14.25">
      <c r="A277" s="93"/>
    </row>
    <row r="278" ht="14.25">
      <c r="A278" s="93"/>
    </row>
    <row r="279" ht="14.25">
      <c r="A279" s="93"/>
    </row>
    <row r="280" ht="14.25">
      <c r="A280" s="93"/>
    </row>
    <row r="281" ht="14.25">
      <c r="A281" s="93"/>
    </row>
    <row r="282" ht="14.25">
      <c r="A282" s="93"/>
    </row>
    <row r="283" ht="14.25">
      <c r="A283" s="93"/>
    </row>
    <row r="284" ht="14.25">
      <c r="A284" s="93"/>
    </row>
    <row r="285" ht="14.25">
      <c r="A285" s="93"/>
    </row>
    <row r="286" ht="14.25">
      <c r="A286" s="93"/>
    </row>
    <row r="287" ht="14.25">
      <c r="A287" s="93"/>
    </row>
    <row r="288" ht="14.25">
      <c r="A288" s="93"/>
    </row>
    <row r="289" ht="14.25">
      <c r="A289" s="93"/>
    </row>
    <row r="290" ht="14.25">
      <c r="A290" s="93"/>
    </row>
    <row r="291" ht="14.25">
      <c r="A291" s="93"/>
    </row>
    <row r="292" ht="14.25">
      <c r="A292" s="93"/>
    </row>
    <row r="293" ht="14.25">
      <c r="A293" s="93"/>
    </row>
    <row r="294" ht="14.25">
      <c r="A294" s="93"/>
    </row>
    <row r="295" ht="14.25">
      <c r="A295" s="93"/>
    </row>
    <row r="296" ht="14.25">
      <c r="A296" s="93"/>
    </row>
    <row r="297" ht="14.25">
      <c r="A297" s="93"/>
    </row>
    <row r="298" ht="14.25">
      <c r="A298" s="93"/>
    </row>
    <row r="299" ht="14.25">
      <c r="A299" s="93"/>
    </row>
    <row r="300" ht="14.25">
      <c r="A300" s="93"/>
    </row>
    <row r="301" ht="14.25">
      <c r="A301" s="93"/>
    </row>
    <row r="302" ht="14.25">
      <c r="A302" s="93"/>
    </row>
    <row r="303" ht="14.25">
      <c r="A303" s="93"/>
    </row>
    <row r="304" ht="14.25">
      <c r="A304" s="93"/>
    </row>
    <row r="305" ht="14.25">
      <c r="A305" s="93"/>
    </row>
    <row r="306" ht="14.25">
      <c r="A306" s="93"/>
    </row>
    <row r="307" ht="14.25">
      <c r="A307" s="93"/>
    </row>
    <row r="308" ht="14.25">
      <c r="A308" s="93"/>
    </row>
    <row r="309" ht="14.25">
      <c r="A309" s="93"/>
    </row>
    <row r="310" ht="14.25">
      <c r="A310" s="93"/>
    </row>
    <row r="311" ht="14.25">
      <c r="A311" s="93"/>
    </row>
    <row r="312" ht="14.25">
      <c r="A312" s="93"/>
    </row>
    <row r="313" ht="14.25">
      <c r="A313" s="93"/>
    </row>
    <row r="314" ht="14.25">
      <c r="A314" s="93"/>
    </row>
    <row r="315" ht="14.25">
      <c r="A315" s="93"/>
    </row>
    <row r="316" ht="14.25">
      <c r="A316" s="93"/>
    </row>
    <row r="317" ht="14.25">
      <c r="A317" s="93"/>
    </row>
    <row r="318" ht="14.25">
      <c r="A318" s="93"/>
    </row>
    <row r="319" ht="14.25">
      <c r="A319" s="93"/>
    </row>
    <row r="320" ht="14.25">
      <c r="A320" s="93"/>
    </row>
    <row r="321" ht="14.25">
      <c r="A321" s="93"/>
    </row>
    <row r="322" ht="14.25">
      <c r="A322" s="93"/>
    </row>
    <row r="323" ht="14.25">
      <c r="A323" s="93"/>
    </row>
    <row r="324" ht="14.25">
      <c r="A324" s="93"/>
    </row>
    <row r="325" ht="14.25">
      <c r="A325" s="93"/>
    </row>
    <row r="326" ht="14.25">
      <c r="A326" s="93"/>
    </row>
    <row r="327" ht="14.25">
      <c r="A327" s="93"/>
    </row>
    <row r="328" ht="14.25">
      <c r="A328" s="93"/>
    </row>
    <row r="329" ht="14.25">
      <c r="A329" s="93"/>
    </row>
    <row r="330" ht="14.25">
      <c r="A330" s="93"/>
    </row>
    <row r="331" ht="14.25">
      <c r="A331" s="93"/>
    </row>
    <row r="332" ht="14.25">
      <c r="A332" s="93"/>
    </row>
    <row r="333" ht="14.25">
      <c r="A333" s="93"/>
    </row>
    <row r="334" ht="14.25">
      <c r="A334" s="93"/>
    </row>
    <row r="335" ht="14.25">
      <c r="A335" s="93"/>
    </row>
    <row r="336" ht="14.25">
      <c r="A336" s="93"/>
    </row>
    <row r="337" ht="14.25">
      <c r="A337" s="93"/>
    </row>
    <row r="338" ht="14.25">
      <c r="A338" s="93"/>
    </row>
    <row r="339" ht="14.25">
      <c r="A339" s="93"/>
    </row>
    <row r="340" ht="14.25">
      <c r="A340" s="93"/>
    </row>
    <row r="341" ht="14.25">
      <c r="A341" s="93"/>
    </row>
    <row r="342" ht="14.25">
      <c r="A342" s="93"/>
    </row>
    <row r="343" ht="14.25">
      <c r="A343" s="93"/>
    </row>
    <row r="344" ht="14.25">
      <c r="A344" s="93"/>
    </row>
    <row r="345" ht="14.25">
      <c r="A345" s="93"/>
    </row>
    <row r="346" ht="14.25">
      <c r="A346" s="93"/>
    </row>
    <row r="347" ht="14.25">
      <c r="A347" s="93"/>
    </row>
    <row r="348" ht="14.25">
      <c r="A348" s="93"/>
    </row>
    <row r="349" ht="14.25">
      <c r="A349" s="93"/>
    </row>
    <row r="350" ht="14.25">
      <c r="A350" s="93"/>
    </row>
    <row r="351" ht="14.25">
      <c r="A351" s="93"/>
    </row>
    <row r="352" ht="14.25">
      <c r="A352" s="93"/>
    </row>
    <row r="353" ht="14.25">
      <c r="A353" s="93"/>
    </row>
    <row r="354" ht="14.25">
      <c r="A354" s="93"/>
    </row>
    <row r="355" ht="14.25">
      <c r="A355" s="93"/>
    </row>
    <row r="356" ht="14.25">
      <c r="A356" s="93"/>
    </row>
    <row r="357" ht="14.25">
      <c r="A357" s="93"/>
    </row>
    <row r="358" ht="14.25">
      <c r="A358" s="93"/>
    </row>
    <row r="359" ht="14.25">
      <c r="A359" s="93"/>
    </row>
    <row r="360" ht="14.25">
      <c r="A360" s="93"/>
    </row>
    <row r="361" ht="14.25">
      <c r="A361" s="93"/>
    </row>
    <row r="362" ht="14.25">
      <c r="A362" s="93"/>
    </row>
    <row r="363" ht="14.25">
      <c r="A363" s="93"/>
    </row>
    <row r="364" ht="14.25">
      <c r="A364" s="93"/>
    </row>
    <row r="365" ht="14.25">
      <c r="A365" s="93"/>
    </row>
    <row r="366" ht="14.25">
      <c r="A366" s="93"/>
    </row>
    <row r="367" ht="14.25">
      <c r="A367" s="93"/>
    </row>
    <row r="368" ht="14.25">
      <c r="A368" s="93"/>
    </row>
    <row r="369" ht="14.25">
      <c r="A369" s="93"/>
    </row>
    <row r="370" ht="14.25">
      <c r="A370" s="93"/>
    </row>
    <row r="371" ht="14.25">
      <c r="A371" s="93"/>
    </row>
    <row r="372" ht="14.25">
      <c r="A372" s="93"/>
    </row>
    <row r="373" ht="14.25">
      <c r="A373" s="93"/>
    </row>
    <row r="374" ht="14.25">
      <c r="A374" s="93"/>
    </row>
    <row r="375" ht="14.25">
      <c r="A375" s="93"/>
    </row>
    <row r="376" ht="14.25">
      <c r="A376" s="93"/>
    </row>
    <row r="377" ht="14.25">
      <c r="A377" s="93"/>
    </row>
    <row r="378" ht="14.25">
      <c r="A378" s="93"/>
    </row>
    <row r="379" ht="14.25">
      <c r="A379" s="93"/>
    </row>
    <row r="380" ht="14.25">
      <c r="A380" s="93"/>
    </row>
    <row r="381" ht="14.25">
      <c r="A381" s="93"/>
    </row>
    <row r="382" ht="14.25">
      <c r="A382" s="93"/>
    </row>
    <row r="383" ht="14.25">
      <c r="A383" s="93"/>
    </row>
    <row r="384" ht="14.25">
      <c r="A384" s="93"/>
    </row>
    <row r="385" ht="14.25">
      <c r="A385" s="93"/>
    </row>
    <row r="386" ht="14.25">
      <c r="A386" s="93"/>
    </row>
    <row r="387" ht="14.25">
      <c r="A387" s="93"/>
    </row>
    <row r="388" ht="14.25">
      <c r="A388" s="93"/>
    </row>
    <row r="389" ht="14.25">
      <c r="A389" s="93"/>
    </row>
    <row r="390" ht="14.25">
      <c r="A390" s="93"/>
    </row>
    <row r="391" ht="14.25">
      <c r="A391" s="93"/>
    </row>
    <row r="392" ht="14.25">
      <c r="A392" s="93"/>
    </row>
    <row r="393" ht="14.25">
      <c r="A393" s="93"/>
    </row>
    <row r="394" ht="14.25">
      <c r="A394" s="93"/>
    </row>
    <row r="395" ht="14.25">
      <c r="A395" s="93"/>
    </row>
    <row r="396" ht="14.25">
      <c r="A396" s="93"/>
    </row>
    <row r="397" ht="14.25">
      <c r="A397" s="93"/>
    </row>
    <row r="398" ht="14.25">
      <c r="A398" s="93"/>
    </row>
    <row r="399" ht="14.25">
      <c r="A399" s="93"/>
    </row>
    <row r="400" ht="14.25">
      <c r="A400" s="93"/>
    </row>
    <row r="401" ht="14.25">
      <c r="A401" s="93"/>
    </row>
    <row r="402" ht="14.25">
      <c r="A402" s="93"/>
    </row>
    <row r="403" ht="14.25">
      <c r="A403" s="93"/>
    </row>
    <row r="404" ht="14.25">
      <c r="A404" s="93"/>
    </row>
    <row r="405" ht="14.25">
      <c r="A405" s="93"/>
    </row>
    <row r="406" ht="14.25">
      <c r="A406" s="93"/>
    </row>
    <row r="407" ht="14.25">
      <c r="A407" s="93"/>
    </row>
    <row r="408" ht="14.25">
      <c r="A408" s="93"/>
    </row>
    <row r="409" ht="14.25">
      <c r="A409" s="93"/>
    </row>
    <row r="410" ht="14.25">
      <c r="A410" s="93"/>
    </row>
    <row r="411" ht="14.25">
      <c r="A411" s="93"/>
    </row>
    <row r="412" ht="14.25">
      <c r="A412" s="93"/>
    </row>
    <row r="413" ht="14.25">
      <c r="A413" s="93"/>
    </row>
    <row r="414" ht="14.25">
      <c r="A414" s="93"/>
    </row>
    <row r="415" ht="14.25">
      <c r="A415" s="93"/>
    </row>
    <row r="416" ht="14.25">
      <c r="A416" s="93"/>
    </row>
    <row r="417" ht="14.25">
      <c r="A417" s="93"/>
    </row>
    <row r="418" ht="14.25">
      <c r="A418" s="93"/>
    </row>
    <row r="419" ht="14.25">
      <c r="A419" s="93"/>
    </row>
    <row r="420" ht="14.25">
      <c r="A420" s="93"/>
    </row>
    <row r="421" ht="14.25">
      <c r="A421" s="93"/>
    </row>
    <row r="422" ht="14.25">
      <c r="A422" s="93"/>
    </row>
    <row r="423" ht="14.25">
      <c r="A423" s="93"/>
    </row>
    <row r="424" ht="14.25">
      <c r="A424" s="93"/>
    </row>
    <row r="425" ht="14.25">
      <c r="A425" s="93"/>
    </row>
    <row r="426" ht="14.25">
      <c r="A426" s="93"/>
    </row>
    <row r="427" ht="14.25">
      <c r="A427" s="93"/>
    </row>
    <row r="428" ht="14.25">
      <c r="A428" s="93"/>
    </row>
    <row r="429" ht="14.25">
      <c r="A429" s="93"/>
    </row>
    <row r="430" ht="14.25">
      <c r="A430" s="93"/>
    </row>
    <row r="431" ht="14.25">
      <c r="A431" s="93"/>
    </row>
    <row r="432" ht="14.25">
      <c r="A432" s="93"/>
    </row>
    <row r="433" ht="14.25">
      <c r="A433" s="93"/>
    </row>
    <row r="434" ht="14.25">
      <c r="A434" s="93"/>
    </row>
    <row r="435" ht="14.25">
      <c r="A435" s="93"/>
    </row>
    <row r="436" ht="14.25">
      <c r="A436" s="93"/>
    </row>
    <row r="437" ht="14.25">
      <c r="A437" s="93"/>
    </row>
    <row r="438" ht="14.25">
      <c r="A438" s="93"/>
    </row>
    <row r="439" ht="14.25">
      <c r="A439" s="93"/>
    </row>
    <row r="440" ht="14.25">
      <c r="A440" s="93"/>
    </row>
    <row r="441" ht="14.25">
      <c r="A441" s="93"/>
    </row>
    <row r="442" ht="14.25">
      <c r="A442" s="93"/>
    </row>
    <row r="443" ht="14.25">
      <c r="A443" s="93"/>
    </row>
    <row r="444" ht="14.25">
      <c r="A444" s="93"/>
    </row>
    <row r="445" ht="14.25">
      <c r="A445" s="93"/>
    </row>
    <row r="446" ht="14.25">
      <c r="A446" s="93"/>
    </row>
    <row r="447" ht="14.25">
      <c r="A447" s="93"/>
    </row>
    <row r="448" ht="14.25">
      <c r="A448" s="93"/>
    </row>
    <row r="449" ht="14.25">
      <c r="A449" s="93"/>
    </row>
    <row r="450" ht="14.25">
      <c r="A450" s="93"/>
    </row>
    <row r="451" ht="14.25">
      <c r="A451" s="93"/>
    </row>
    <row r="452" ht="14.25">
      <c r="A452" s="93"/>
    </row>
    <row r="453" ht="14.25">
      <c r="A453" s="93"/>
    </row>
    <row r="454" ht="14.25">
      <c r="A454" s="93"/>
    </row>
    <row r="455" ht="14.25">
      <c r="A455" s="93"/>
    </row>
    <row r="456" ht="14.25">
      <c r="A456" s="93"/>
    </row>
    <row r="457" ht="14.25">
      <c r="A457" s="93"/>
    </row>
    <row r="458" ht="14.25">
      <c r="A458" s="93"/>
    </row>
    <row r="459" ht="14.25">
      <c r="A459" s="93"/>
    </row>
    <row r="460" ht="14.25">
      <c r="A460" s="93"/>
    </row>
    <row r="461" ht="14.25">
      <c r="A461" s="93"/>
    </row>
    <row r="462" ht="14.25">
      <c r="A462" s="93"/>
    </row>
    <row r="463" ht="14.25">
      <c r="A463" s="93"/>
    </row>
    <row r="464" ht="14.25">
      <c r="A464" s="93"/>
    </row>
    <row r="465" ht="14.25">
      <c r="A465" s="93"/>
    </row>
    <row r="466" ht="14.25">
      <c r="A466" s="93"/>
    </row>
    <row r="467" ht="14.25">
      <c r="A467" s="93"/>
    </row>
    <row r="468" ht="14.25">
      <c r="A468" s="93"/>
    </row>
    <row r="469" ht="14.25">
      <c r="A469" s="93"/>
    </row>
    <row r="470" ht="14.25">
      <c r="A470" s="93"/>
    </row>
    <row r="471" ht="14.25">
      <c r="A471" s="93"/>
    </row>
    <row r="472" ht="14.25">
      <c r="A472" s="93"/>
    </row>
    <row r="473" ht="14.25">
      <c r="A473" s="93"/>
    </row>
    <row r="474" ht="14.25">
      <c r="A474" s="93"/>
    </row>
    <row r="475" ht="14.25">
      <c r="A475" s="93"/>
    </row>
    <row r="476" ht="14.25">
      <c r="A476" s="93"/>
    </row>
    <row r="477" ht="14.25">
      <c r="A477" s="93"/>
    </row>
    <row r="478" ht="14.25">
      <c r="A478" s="93"/>
    </row>
    <row r="479" ht="14.25">
      <c r="A479" s="93"/>
    </row>
    <row r="480" ht="14.25">
      <c r="A480" s="93"/>
    </row>
    <row r="481" ht="14.25">
      <c r="A481" s="93"/>
    </row>
    <row r="482" ht="14.25">
      <c r="A482" s="93"/>
    </row>
    <row r="483" ht="14.25">
      <c r="A483" s="93"/>
    </row>
    <row r="484" ht="14.25">
      <c r="A484" s="93"/>
    </row>
    <row r="485" ht="14.25">
      <c r="A485" s="93"/>
    </row>
    <row r="486" ht="14.25">
      <c r="A486" s="93"/>
    </row>
    <row r="487" ht="14.25">
      <c r="A487" s="93"/>
    </row>
    <row r="488" ht="14.25">
      <c r="A488" s="93"/>
    </row>
    <row r="489" ht="14.25">
      <c r="A489" s="93"/>
    </row>
    <row r="490" ht="14.25">
      <c r="A490" s="93"/>
    </row>
    <row r="491" ht="14.25">
      <c r="A491" s="93"/>
    </row>
    <row r="492" ht="14.25">
      <c r="A492" s="93"/>
    </row>
    <row r="493" ht="14.25">
      <c r="A493" s="93"/>
    </row>
    <row r="494" ht="14.25">
      <c r="A494" s="93"/>
    </row>
    <row r="495" ht="14.25">
      <c r="A495" s="93"/>
    </row>
    <row r="496" ht="14.25">
      <c r="A496" s="93"/>
    </row>
    <row r="497" ht="14.25">
      <c r="A497" s="93"/>
    </row>
    <row r="498" ht="14.25">
      <c r="A498" s="93"/>
    </row>
    <row r="499" ht="14.25">
      <c r="A499" s="93"/>
    </row>
    <row r="500" ht="14.25">
      <c r="A500" s="93"/>
    </row>
    <row r="501" ht="14.25">
      <c r="A501" s="93"/>
    </row>
    <row r="502" ht="14.25">
      <c r="A502" s="93"/>
    </row>
    <row r="503" ht="14.25">
      <c r="A503" s="93"/>
    </row>
    <row r="504" ht="14.25">
      <c r="A504" s="93"/>
    </row>
    <row r="505" ht="14.25">
      <c r="A505" s="93"/>
    </row>
    <row r="506" ht="14.25">
      <c r="A506" s="93"/>
    </row>
    <row r="507" ht="14.25">
      <c r="A507" s="93"/>
    </row>
    <row r="508" ht="14.25">
      <c r="A508" s="93"/>
    </row>
    <row r="509" ht="14.25">
      <c r="A509" s="93"/>
    </row>
    <row r="510" ht="14.25">
      <c r="A510" s="93"/>
    </row>
    <row r="511" ht="14.25">
      <c r="A511" s="93"/>
    </row>
    <row r="512" ht="14.25">
      <c r="A512" s="93"/>
    </row>
    <row r="513" ht="14.25">
      <c r="A513" s="93"/>
    </row>
    <row r="514" ht="14.25">
      <c r="A514" s="93"/>
    </row>
    <row r="515" ht="14.25">
      <c r="A515" s="93"/>
    </row>
    <row r="516" ht="14.25">
      <c r="A516" s="93"/>
    </row>
    <row r="517" ht="14.25">
      <c r="A517" s="93"/>
    </row>
    <row r="518" ht="14.25">
      <c r="A518" s="93"/>
    </row>
    <row r="519" ht="14.25">
      <c r="A519" s="93"/>
    </row>
    <row r="520" ht="14.25">
      <c r="A520" s="93"/>
    </row>
    <row r="521" ht="14.25">
      <c r="A521" s="93"/>
    </row>
    <row r="522" ht="14.25">
      <c r="A522" s="93"/>
    </row>
    <row r="523" ht="14.25">
      <c r="A523" s="93"/>
    </row>
    <row r="524" ht="14.25">
      <c r="A524" s="93"/>
    </row>
    <row r="525" ht="14.25">
      <c r="A525" s="93"/>
    </row>
    <row r="526" ht="14.25">
      <c r="A526" s="93"/>
    </row>
    <row r="527" ht="14.25">
      <c r="A527" s="93"/>
    </row>
    <row r="528" ht="14.25">
      <c r="A528" s="93"/>
    </row>
    <row r="529" ht="14.25">
      <c r="A529" s="93"/>
    </row>
    <row r="530" ht="14.25">
      <c r="A530" s="93"/>
    </row>
    <row r="531" ht="14.25">
      <c r="A531" s="93"/>
    </row>
    <row r="532" ht="14.25">
      <c r="A532" s="93"/>
    </row>
    <row r="533" ht="14.25">
      <c r="A533" s="93"/>
    </row>
    <row r="534" ht="14.25">
      <c r="A534" s="93"/>
    </row>
    <row r="535" ht="14.25">
      <c r="A535" s="93"/>
    </row>
    <row r="536" ht="14.25">
      <c r="A536" s="93"/>
    </row>
    <row r="537" ht="14.25">
      <c r="A537" s="93"/>
    </row>
    <row r="538" ht="14.25">
      <c r="A538" s="93"/>
    </row>
    <row r="539" ht="14.25">
      <c r="A539" s="93"/>
    </row>
    <row r="540" ht="14.25">
      <c r="A540" s="93"/>
    </row>
    <row r="541" ht="14.25">
      <c r="A541" s="93"/>
    </row>
    <row r="542" ht="14.25">
      <c r="A542" s="93"/>
    </row>
    <row r="543" ht="14.25">
      <c r="A543" s="93"/>
    </row>
    <row r="544" ht="14.25">
      <c r="A544" s="93"/>
    </row>
    <row r="545" ht="14.25">
      <c r="A545" s="93"/>
    </row>
    <row r="546" ht="14.25">
      <c r="A546" s="93"/>
    </row>
    <row r="547" ht="14.25">
      <c r="A547" s="93"/>
    </row>
    <row r="548" ht="14.25">
      <c r="A548" s="93"/>
    </row>
    <row r="549" ht="14.25">
      <c r="A549" s="93"/>
    </row>
    <row r="550" ht="14.25">
      <c r="A550" s="93"/>
    </row>
    <row r="551" ht="14.25">
      <c r="A551" s="93"/>
    </row>
    <row r="552" ht="14.25">
      <c r="A552" s="93"/>
    </row>
    <row r="553" ht="14.25">
      <c r="A553" s="93"/>
    </row>
    <row r="554" ht="14.25">
      <c r="A554" s="93"/>
    </row>
    <row r="555" ht="14.25">
      <c r="A555" s="93"/>
    </row>
    <row r="556" ht="14.25">
      <c r="A556" s="93"/>
    </row>
    <row r="557" ht="14.25">
      <c r="A557" s="93"/>
    </row>
    <row r="558" ht="14.25">
      <c r="A558" s="93"/>
    </row>
    <row r="559" ht="14.25">
      <c r="A559" s="93"/>
    </row>
    <row r="560" ht="14.25">
      <c r="A560" s="93"/>
    </row>
    <row r="561" ht="14.25">
      <c r="A561" s="93"/>
    </row>
    <row r="562" ht="14.25">
      <c r="A562" s="93"/>
    </row>
    <row r="563" ht="14.25">
      <c r="A563" s="93"/>
    </row>
    <row r="564" ht="14.25">
      <c r="A564" s="93"/>
    </row>
    <row r="565" ht="14.25">
      <c r="A565" s="93"/>
    </row>
    <row r="566" ht="14.25">
      <c r="A566" s="93"/>
    </row>
    <row r="567" ht="14.25">
      <c r="A567" s="93"/>
    </row>
    <row r="568" ht="14.25">
      <c r="A568" s="93"/>
    </row>
    <row r="569" ht="14.25">
      <c r="A569" s="93"/>
    </row>
    <row r="570" ht="14.25">
      <c r="A570" s="93"/>
    </row>
    <row r="571" ht="14.25">
      <c r="A571" s="93"/>
    </row>
    <row r="572" ht="14.25">
      <c r="A572" s="93"/>
    </row>
    <row r="573" ht="14.25">
      <c r="A573" s="93"/>
    </row>
    <row r="574" ht="14.25">
      <c r="A574" s="93"/>
    </row>
    <row r="575" ht="14.25">
      <c r="A575" s="93"/>
    </row>
    <row r="576" ht="14.25">
      <c r="A576" s="93"/>
    </row>
    <row r="577" ht="14.25">
      <c r="A577" s="93"/>
    </row>
    <row r="578" ht="14.25">
      <c r="A578" s="93"/>
    </row>
    <row r="579" ht="14.25">
      <c r="A579" s="93"/>
    </row>
    <row r="580" ht="14.25">
      <c r="A580" s="93"/>
    </row>
    <row r="581" ht="14.25">
      <c r="A581" s="93"/>
    </row>
    <row r="582" ht="14.25">
      <c r="A582" s="93"/>
    </row>
    <row r="583" ht="14.25">
      <c r="A583" s="93"/>
    </row>
    <row r="584" ht="14.25">
      <c r="A584" s="93"/>
    </row>
    <row r="585" ht="14.25">
      <c r="A585" s="93"/>
    </row>
    <row r="586" ht="14.25">
      <c r="A586" s="93"/>
    </row>
    <row r="587" ht="14.25">
      <c r="A587" s="93"/>
    </row>
    <row r="588" ht="14.25">
      <c r="A588" s="93"/>
    </row>
    <row r="589" ht="14.25">
      <c r="A589" s="93"/>
    </row>
    <row r="590" ht="14.25">
      <c r="A590" s="93"/>
    </row>
    <row r="591" ht="14.25">
      <c r="A591" s="93"/>
    </row>
    <row r="592" ht="14.25">
      <c r="A592" s="93"/>
    </row>
    <row r="593" ht="14.25">
      <c r="A593" s="93"/>
    </row>
    <row r="594" ht="14.25">
      <c r="A594" s="93"/>
    </row>
    <row r="595" ht="14.25">
      <c r="A595" s="93"/>
    </row>
    <row r="596" ht="14.25">
      <c r="A596" s="93"/>
    </row>
    <row r="597" ht="14.25">
      <c r="A597" s="93"/>
    </row>
    <row r="598" ht="14.25">
      <c r="A598" s="93"/>
    </row>
    <row r="599" ht="14.25">
      <c r="A599" s="93"/>
    </row>
    <row r="600" ht="14.25">
      <c r="A600" s="93"/>
    </row>
    <row r="601" ht="14.25">
      <c r="A601" s="93"/>
    </row>
    <row r="602" ht="14.25">
      <c r="A602" s="93"/>
    </row>
    <row r="603" ht="14.25">
      <c r="A603" s="93"/>
    </row>
    <row r="604" ht="14.25">
      <c r="A604" s="93"/>
    </row>
    <row r="605" ht="14.25">
      <c r="A605" s="93"/>
    </row>
    <row r="606" ht="14.25">
      <c r="A606" s="93"/>
    </row>
    <row r="607" ht="14.25">
      <c r="A607" s="93"/>
    </row>
    <row r="608" ht="14.25">
      <c r="A608" s="93"/>
    </row>
    <row r="609" ht="14.25">
      <c r="A609" s="93"/>
    </row>
    <row r="610" ht="14.25">
      <c r="A610" s="93"/>
    </row>
    <row r="611" ht="14.25">
      <c r="A611" s="93"/>
    </row>
    <row r="612" ht="14.25">
      <c r="A612" s="93"/>
    </row>
    <row r="613" ht="14.25">
      <c r="A613" s="93"/>
    </row>
    <row r="614" ht="14.25">
      <c r="A614" s="93"/>
    </row>
    <row r="615" ht="14.25">
      <c r="A615" s="93"/>
    </row>
    <row r="616" ht="14.25">
      <c r="A616" s="93"/>
    </row>
    <row r="617" ht="14.25">
      <c r="A617" s="93"/>
    </row>
    <row r="618" ht="14.25">
      <c r="A618" s="93"/>
    </row>
    <row r="619" ht="14.25">
      <c r="A619" s="93"/>
    </row>
    <row r="620" ht="14.25">
      <c r="A620" s="93"/>
    </row>
    <row r="621" ht="14.25">
      <c r="A621" s="93"/>
    </row>
    <row r="622" ht="14.25">
      <c r="A622" s="93"/>
    </row>
    <row r="623" ht="14.25">
      <c r="A623" s="93"/>
    </row>
    <row r="624" ht="14.25">
      <c r="A624" s="93"/>
    </row>
    <row r="625" ht="14.25">
      <c r="A625" s="93"/>
    </row>
    <row r="626" ht="14.25">
      <c r="A626" s="93"/>
    </row>
    <row r="627" ht="14.25">
      <c r="A627" s="93"/>
    </row>
    <row r="628" ht="14.25">
      <c r="A628" s="93"/>
    </row>
    <row r="629" ht="14.25">
      <c r="A629" s="93"/>
    </row>
    <row r="630" ht="14.25">
      <c r="A630" s="93"/>
    </row>
    <row r="631" ht="14.25">
      <c r="A631" s="93"/>
    </row>
    <row r="632" ht="14.25">
      <c r="A632" s="93"/>
    </row>
    <row r="633" ht="14.25">
      <c r="A633" s="93"/>
    </row>
    <row r="634" ht="14.25">
      <c r="A634" s="93"/>
    </row>
    <row r="635" ht="14.25">
      <c r="A635" s="93"/>
    </row>
    <row r="636" ht="14.25">
      <c r="A636" s="93"/>
    </row>
    <row r="637" ht="14.25">
      <c r="A637" s="93"/>
    </row>
    <row r="638" ht="14.25">
      <c r="A638" s="93"/>
    </row>
    <row r="639" ht="14.25">
      <c r="A639" s="93"/>
    </row>
    <row r="640" ht="14.25">
      <c r="A640" s="93"/>
    </row>
    <row r="641" ht="14.25">
      <c r="A641" s="93"/>
    </row>
    <row r="642" ht="14.25">
      <c r="A642" s="93"/>
    </row>
    <row r="643" ht="14.25">
      <c r="A643" s="93"/>
    </row>
    <row r="644" ht="14.25">
      <c r="A644" s="93"/>
    </row>
    <row r="645" ht="14.25">
      <c r="A645" s="93"/>
    </row>
    <row r="646" ht="14.25">
      <c r="A646" s="93"/>
    </row>
    <row r="647" ht="14.25">
      <c r="A647" s="93"/>
    </row>
    <row r="648" ht="14.25">
      <c r="A648" s="93"/>
    </row>
    <row r="649" ht="14.25">
      <c r="A649" s="93"/>
    </row>
    <row r="650" ht="14.25">
      <c r="A650" s="93"/>
    </row>
    <row r="651" ht="14.25">
      <c r="A651" s="93"/>
    </row>
    <row r="652" ht="14.25">
      <c r="A652" s="93"/>
    </row>
    <row r="653" ht="14.25">
      <c r="A653" s="93"/>
    </row>
    <row r="654" ht="14.25">
      <c r="A654" s="93"/>
    </row>
    <row r="655" ht="14.25">
      <c r="A655" s="93"/>
    </row>
    <row r="656" ht="14.25">
      <c r="A656" s="93"/>
    </row>
    <row r="657" ht="14.25">
      <c r="A657" s="93"/>
    </row>
    <row r="658" ht="14.25">
      <c r="A658" s="93"/>
    </row>
    <row r="659" ht="14.25">
      <c r="A659" s="93"/>
    </row>
    <row r="660" ht="14.25">
      <c r="A660" s="93"/>
    </row>
    <row r="661" ht="14.25">
      <c r="A661" s="93"/>
    </row>
    <row r="662" ht="14.25">
      <c r="A662" s="93"/>
    </row>
    <row r="663" ht="14.25">
      <c r="A663" s="93"/>
    </row>
    <row r="664" ht="14.25">
      <c r="A664" s="93"/>
    </row>
    <row r="665" ht="14.25">
      <c r="A665" s="93"/>
    </row>
    <row r="666" ht="14.25">
      <c r="A666" s="93"/>
    </row>
    <row r="667" ht="14.25">
      <c r="A667" s="93"/>
    </row>
    <row r="668" ht="14.25">
      <c r="A668" s="93"/>
    </row>
    <row r="669" ht="14.25">
      <c r="A669" s="93"/>
    </row>
    <row r="670" ht="14.25">
      <c r="A670" s="93"/>
    </row>
    <row r="671" ht="14.25">
      <c r="A671" s="93"/>
    </row>
    <row r="672" ht="14.25">
      <c r="A672" s="93"/>
    </row>
    <row r="673" ht="14.25">
      <c r="A673" s="93"/>
    </row>
    <row r="674" ht="14.25">
      <c r="A674" s="93"/>
    </row>
    <row r="675" ht="14.25">
      <c r="A675" s="93"/>
    </row>
    <row r="676" ht="14.25">
      <c r="A676" s="93"/>
    </row>
    <row r="677" ht="14.25">
      <c r="A677" s="93"/>
    </row>
    <row r="678" ht="14.25">
      <c r="A678" s="93"/>
    </row>
    <row r="679" ht="14.25">
      <c r="A679" s="93"/>
    </row>
    <row r="680" ht="14.25">
      <c r="A680" s="93"/>
    </row>
    <row r="681" ht="14.25">
      <c r="A681" s="93"/>
    </row>
    <row r="682" ht="14.25">
      <c r="A682" s="93"/>
    </row>
    <row r="683" ht="14.25">
      <c r="A683" s="93"/>
    </row>
    <row r="684" ht="14.25">
      <c r="A684" s="93"/>
    </row>
    <row r="685" ht="14.25">
      <c r="A685" s="93"/>
    </row>
    <row r="686" ht="14.25">
      <c r="A686" s="93"/>
    </row>
    <row r="687" ht="14.25">
      <c r="A687" s="93"/>
    </row>
    <row r="688" ht="14.25">
      <c r="A688" s="93"/>
    </row>
    <row r="689" ht="14.25">
      <c r="A689" s="93"/>
    </row>
    <row r="690" ht="14.25">
      <c r="A690" s="93"/>
    </row>
    <row r="691" ht="14.25">
      <c r="A691" s="93"/>
    </row>
    <row r="692" ht="14.25">
      <c r="A692" s="93"/>
    </row>
    <row r="693" ht="14.25">
      <c r="A693" s="93"/>
    </row>
    <row r="694" ht="14.25">
      <c r="A694" s="93"/>
    </row>
    <row r="695" ht="14.25">
      <c r="A695" s="93"/>
    </row>
    <row r="696" ht="14.25">
      <c r="A696" s="93"/>
    </row>
    <row r="697" ht="14.25">
      <c r="A697" s="93"/>
    </row>
    <row r="698" ht="14.25">
      <c r="A698" s="93"/>
    </row>
    <row r="699" ht="14.25">
      <c r="A699" s="93"/>
    </row>
    <row r="700" ht="14.25">
      <c r="A700" s="93"/>
    </row>
    <row r="701" ht="14.25">
      <c r="A701" s="93"/>
    </row>
    <row r="702" ht="14.25">
      <c r="A702" s="93"/>
    </row>
    <row r="703" ht="14.25">
      <c r="A703" s="93"/>
    </row>
    <row r="704" ht="14.25">
      <c r="A704" s="93"/>
    </row>
    <row r="705" ht="14.25">
      <c r="A705" s="93"/>
    </row>
    <row r="706" ht="14.25">
      <c r="A706" s="93"/>
    </row>
    <row r="707" ht="14.25">
      <c r="A707" s="93"/>
    </row>
    <row r="708" ht="14.25">
      <c r="A708" s="93"/>
    </row>
    <row r="709" ht="14.25">
      <c r="A709" s="93"/>
    </row>
    <row r="710" ht="14.25">
      <c r="A710" s="93"/>
    </row>
    <row r="711" ht="14.25">
      <c r="A711" s="93"/>
    </row>
    <row r="712" ht="14.25">
      <c r="A712" s="93"/>
    </row>
    <row r="713" ht="14.25">
      <c r="A713" s="93"/>
    </row>
    <row r="714" ht="14.25">
      <c r="A714" s="93"/>
    </row>
    <row r="715" ht="14.25">
      <c r="A715" s="93"/>
    </row>
    <row r="716" ht="14.25">
      <c r="A716" s="93"/>
    </row>
    <row r="717" ht="14.25">
      <c r="A717" s="93"/>
    </row>
    <row r="718" ht="14.25">
      <c r="A718" s="93"/>
    </row>
    <row r="719" ht="14.25">
      <c r="A719" s="93"/>
    </row>
    <row r="720" ht="14.25">
      <c r="A720" s="93"/>
    </row>
    <row r="721" ht="14.25">
      <c r="A721" s="93"/>
    </row>
    <row r="722" ht="14.25">
      <c r="A722" s="93"/>
    </row>
    <row r="723" ht="14.25">
      <c r="A723" s="93"/>
    </row>
    <row r="724" ht="14.25">
      <c r="A724" s="93"/>
    </row>
    <row r="725" ht="14.25">
      <c r="A725" s="93"/>
    </row>
    <row r="726" ht="14.25">
      <c r="A726" s="93"/>
    </row>
    <row r="727" ht="14.25">
      <c r="A727" s="93"/>
    </row>
    <row r="728" ht="14.25">
      <c r="A728" s="93"/>
    </row>
    <row r="729" ht="14.25">
      <c r="A729" s="93"/>
    </row>
    <row r="730" ht="14.25">
      <c r="A730" s="93"/>
    </row>
    <row r="731" ht="14.25">
      <c r="A731" s="93"/>
    </row>
    <row r="732" ht="14.25">
      <c r="A732" s="93"/>
    </row>
    <row r="733" ht="14.25">
      <c r="A733" s="93"/>
    </row>
    <row r="734" ht="14.25">
      <c r="A734" s="93"/>
    </row>
    <row r="735" ht="14.25">
      <c r="A735" s="93"/>
    </row>
    <row r="736" ht="14.25">
      <c r="A736" s="93"/>
    </row>
    <row r="737" ht="14.25">
      <c r="A737" s="93"/>
    </row>
    <row r="738" ht="14.25">
      <c r="A738" s="93"/>
    </row>
    <row r="739" ht="14.25">
      <c r="A739" s="93"/>
    </row>
    <row r="740" ht="14.25">
      <c r="A740" s="93"/>
    </row>
    <row r="741" ht="14.25">
      <c r="A741" s="93"/>
    </row>
    <row r="742" ht="14.25">
      <c r="A742" s="93"/>
    </row>
    <row r="743" ht="14.25">
      <c r="A743" s="93"/>
    </row>
    <row r="744" ht="14.25">
      <c r="A744" s="93"/>
    </row>
    <row r="745" ht="14.25">
      <c r="A745" s="93"/>
    </row>
    <row r="746" ht="14.25">
      <c r="A746" s="93"/>
    </row>
    <row r="747" ht="14.25">
      <c r="A747" s="93"/>
    </row>
    <row r="748" ht="14.25">
      <c r="A748" s="93"/>
    </row>
    <row r="749" ht="14.25">
      <c r="A749" s="93"/>
    </row>
    <row r="750" ht="14.25">
      <c r="A750" s="93"/>
    </row>
    <row r="751" ht="14.25">
      <c r="A751" s="93"/>
    </row>
    <row r="752" ht="14.25">
      <c r="A752" s="93"/>
    </row>
    <row r="753" ht="14.25">
      <c r="A753" s="93"/>
    </row>
    <row r="754" ht="14.25">
      <c r="A754" s="93"/>
    </row>
    <row r="755" ht="14.25">
      <c r="A755" s="93"/>
    </row>
    <row r="756" ht="14.25">
      <c r="A756" s="93"/>
    </row>
    <row r="757" ht="14.25">
      <c r="A757" s="93"/>
    </row>
    <row r="758" ht="14.25">
      <c r="A758" s="93"/>
    </row>
    <row r="759" ht="14.25">
      <c r="A759" s="93"/>
    </row>
    <row r="760" ht="14.25">
      <c r="A760" s="93"/>
    </row>
    <row r="761" ht="14.25">
      <c r="A761" s="93"/>
    </row>
    <row r="762" ht="14.25">
      <c r="A762" s="93"/>
    </row>
    <row r="763" ht="14.25">
      <c r="A763" s="93"/>
    </row>
    <row r="764" ht="14.25">
      <c r="A764" s="93"/>
    </row>
    <row r="765" ht="14.25">
      <c r="A765" s="93"/>
    </row>
    <row r="766" ht="14.25">
      <c r="A766" s="93"/>
    </row>
    <row r="767" ht="14.25">
      <c r="A767" s="93"/>
    </row>
    <row r="768" ht="14.25">
      <c r="A768" s="93"/>
    </row>
    <row r="769" ht="14.25">
      <c r="A769" s="93"/>
    </row>
    <row r="770" ht="14.25">
      <c r="A770" s="93"/>
    </row>
    <row r="771" ht="14.25">
      <c r="A771" s="93"/>
    </row>
    <row r="772" ht="14.25">
      <c r="A772" s="93"/>
    </row>
    <row r="773" ht="14.25">
      <c r="A773" s="93"/>
    </row>
    <row r="774" ht="14.25">
      <c r="A774" s="93"/>
    </row>
    <row r="775" ht="14.25">
      <c r="A775" s="93"/>
    </row>
    <row r="776" ht="14.25">
      <c r="A776" s="93"/>
    </row>
    <row r="777" ht="14.25">
      <c r="A777" s="93"/>
    </row>
    <row r="778" ht="14.25">
      <c r="A778" s="93"/>
    </row>
    <row r="779" ht="14.25">
      <c r="A779" s="93"/>
    </row>
    <row r="780" ht="14.25">
      <c r="A780" s="93"/>
    </row>
    <row r="781" ht="14.25">
      <c r="A781" s="93"/>
    </row>
    <row r="782" ht="14.25">
      <c r="A782" s="93"/>
    </row>
    <row r="783" ht="14.25">
      <c r="A783" s="93"/>
    </row>
    <row r="784" ht="14.25">
      <c r="A784" s="93"/>
    </row>
    <row r="785" ht="14.25">
      <c r="A785" s="93"/>
    </row>
    <row r="786" ht="14.25">
      <c r="A786" s="93"/>
    </row>
    <row r="787" ht="14.25">
      <c r="A787" s="93"/>
    </row>
    <row r="788" ht="14.25">
      <c r="A788" s="93"/>
    </row>
    <row r="789" ht="14.25">
      <c r="A789" s="93"/>
    </row>
    <row r="790" ht="14.25">
      <c r="A790" s="93"/>
    </row>
    <row r="791" ht="14.25">
      <c r="A791" s="93"/>
    </row>
    <row r="792" ht="14.25">
      <c r="A792" s="93"/>
    </row>
    <row r="793" ht="14.25">
      <c r="A793" s="93"/>
    </row>
    <row r="794" ht="14.25">
      <c r="A794" s="93"/>
    </row>
    <row r="795" ht="14.25">
      <c r="A795" s="93"/>
    </row>
    <row r="796" ht="14.25">
      <c r="A796" s="93"/>
    </row>
    <row r="797" ht="14.25">
      <c r="A797" s="93"/>
    </row>
    <row r="798" ht="14.25">
      <c r="A798" s="93"/>
    </row>
    <row r="799" ht="14.25">
      <c r="A799" s="93"/>
    </row>
    <row r="800" ht="14.25">
      <c r="A800" s="93"/>
    </row>
    <row r="801" ht="14.25">
      <c r="A801" s="93"/>
    </row>
    <row r="802" ht="14.25">
      <c r="A802" s="93"/>
    </row>
    <row r="803" ht="14.25">
      <c r="A803" s="93"/>
    </row>
    <row r="804" ht="14.25">
      <c r="A804" s="93"/>
    </row>
    <row r="805" ht="14.25">
      <c r="A805" s="93"/>
    </row>
    <row r="806" ht="14.25">
      <c r="A806" s="93"/>
    </row>
    <row r="807" ht="14.25">
      <c r="A807" s="93"/>
    </row>
    <row r="808" ht="14.25">
      <c r="A808" s="93"/>
    </row>
    <row r="809" ht="14.25">
      <c r="A809" s="93"/>
    </row>
    <row r="810" ht="14.25">
      <c r="A810" s="93"/>
    </row>
    <row r="811" ht="14.25">
      <c r="A811" s="93"/>
    </row>
    <row r="812" ht="14.25">
      <c r="A812" s="93"/>
    </row>
    <row r="813" ht="14.25">
      <c r="A813" s="93"/>
    </row>
    <row r="814" ht="14.25">
      <c r="A814" s="93"/>
    </row>
    <row r="815" ht="14.25">
      <c r="A815" s="93"/>
    </row>
    <row r="816" ht="14.25">
      <c r="A816" s="93"/>
    </row>
    <row r="817" ht="14.25">
      <c r="A817" s="93"/>
    </row>
    <row r="818" ht="14.25">
      <c r="A818" s="93"/>
    </row>
    <row r="819" ht="14.25">
      <c r="A819" s="93"/>
    </row>
    <row r="820" ht="14.25">
      <c r="A820" s="93"/>
    </row>
    <row r="821" ht="14.25">
      <c r="A821" s="93"/>
    </row>
    <row r="822" ht="14.25">
      <c r="A822" s="93"/>
    </row>
    <row r="823" ht="14.25">
      <c r="A823" s="93"/>
    </row>
    <row r="824" ht="14.25">
      <c r="A824" s="93"/>
    </row>
    <row r="825" ht="14.25">
      <c r="A825" s="93"/>
    </row>
    <row r="826" ht="14.25">
      <c r="A826" s="93"/>
    </row>
    <row r="827" ht="14.25">
      <c r="A827" s="93"/>
    </row>
    <row r="828" ht="14.25">
      <c r="A828" s="93"/>
    </row>
    <row r="829" ht="14.25">
      <c r="A829" s="93"/>
    </row>
    <row r="830" ht="14.25">
      <c r="A830" s="93"/>
    </row>
    <row r="831" ht="14.25">
      <c r="A831" s="93"/>
    </row>
    <row r="832" ht="14.25">
      <c r="A832" s="93"/>
    </row>
    <row r="833" ht="14.25">
      <c r="A833" s="93"/>
    </row>
    <row r="834" ht="14.25">
      <c r="A834" s="93"/>
    </row>
    <row r="835" ht="14.25">
      <c r="A835" s="93"/>
    </row>
    <row r="836" ht="14.25">
      <c r="A836" s="93"/>
    </row>
    <row r="837" ht="14.25">
      <c r="A837" s="93"/>
    </row>
    <row r="838" ht="14.25">
      <c r="A838" s="93"/>
    </row>
    <row r="839" ht="14.25">
      <c r="A839" s="93"/>
    </row>
    <row r="840" ht="14.25">
      <c r="A840" s="93"/>
    </row>
    <row r="841" ht="14.25">
      <c r="A841" s="93"/>
    </row>
    <row r="842" ht="14.25">
      <c r="A842" s="93"/>
    </row>
    <row r="843" ht="14.25">
      <c r="A843" s="93"/>
    </row>
    <row r="844" ht="14.25">
      <c r="A844" s="93"/>
    </row>
    <row r="845" ht="14.25">
      <c r="A845" s="93"/>
    </row>
    <row r="846" ht="14.25">
      <c r="A846" s="93"/>
    </row>
    <row r="847" ht="14.25">
      <c r="A847" s="93"/>
    </row>
    <row r="848" ht="14.25">
      <c r="A848" s="93"/>
    </row>
    <row r="849" ht="14.25">
      <c r="A849" s="93"/>
    </row>
    <row r="850" ht="14.25">
      <c r="A850" s="93"/>
    </row>
    <row r="851" ht="14.25">
      <c r="A851" s="93"/>
    </row>
    <row r="852" ht="14.25">
      <c r="A852" s="93"/>
    </row>
    <row r="853" ht="14.25">
      <c r="A853" s="93"/>
    </row>
    <row r="854" ht="14.25">
      <c r="A854" s="93"/>
    </row>
    <row r="855" ht="14.25">
      <c r="A855" s="93"/>
    </row>
    <row r="856" ht="14.25">
      <c r="A856" s="93"/>
    </row>
    <row r="857" ht="14.25">
      <c r="A857" s="93"/>
    </row>
    <row r="858" ht="14.25">
      <c r="A858" s="93"/>
    </row>
    <row r="859" ht="14.25">
      <c r="A859" s="93"/>
    </row>
    <row r="860" ht="14.25">
      <c r="A860" s="93"/>
    </row>
    <row r="861" ht="14.25">
      <c r="A861" s="93"/>
    </row>
    <row r="862" ht="14.25">
      <c r="A862" s="93"/>
    </row>
    <row r="863" ht="14.25">
      <c r="A863" s="93"/>
    </row>
    <row r="864" ht="14.25">
      <c r="A864" s="93"/>
    </row>
    <row r="865" ht="14.25">
      <c r="A865" s="93"/>
    </row>
    <row r="866" ht="14.25">
      <c r="A866" s="93"/>
    </row>
    <row r="867" ht="14.25">
      <c r="A867" s="93"/>
    </row>
    <row r="868" ht="14.25">
      <c r="A868" s="93"/>
    </row>
    <row r="869" ht="14.25">
      <c r="A869" s="93"/>
    </row>
    <row r="870" ht="14.25">
      <c r="A870" s="93"/>
    </row>
    <row r="871" ht="14.25">
      <c r="A871" s="93"/>
    </row>
    <row r="872" ht="14.25">
      <c r="A872" s="93"/>
    </row>
    <row r="873" ht="14.25">
      <c r="A873" s="93"/>
    </row>
    <row r="874" ht="14.25">
      <c r="A874" s="93"/>
    </row>
    <row r="875" ht="14.25">
      <c r="A875" s="93"/>
    </row>
    <row r="876" ht="14.25">
      <c r="A876" s="93"/>
    </row>
    <row r="877" ht="14.25">
      <c r="A877" s="93"/>
    </row>
    <row r="878" ht="14.25">
      <c r="A878" s="93"/>
    </row>
    <row r="879" ht="14.25">
      <c r="A879" s="93"/>
    </row>
    <row r="880" ht="14.25">
      <c r="A880" s="93"/>
    </row>
    <row r="881" ht="14.25">
      <c r="A881" s="93"/>
    </row>
    <row r="882" ht="14.25">
      <c r="A882" s="93"/>
    </row>
    <row r="883" ht="14.25">
      <c r="A883" s="93"/>
    </row>
    <row r="884" ht="14.25">
      <c r="A884" s="93"/>
    </row>
    <row r="885" ht="14.25">
      <c r="A885" s="93"/>
    </row>
    <row r="886" ht="14.25">
      <c r="A886" s="93"/>
    </row>
    <row r="887" ht="14.25">
      <c r="A887" s="93"/>
    </row>
    <row r="888" ht="14.25">
      <c r="A888" s="93"/>
    </row>
    <row r="889" ht="14.25">
      <c r="A889" s="93"/>
    </row>
    <row r="890" ht="14.25">
      <c r="A890" s="93"/>
    </row>
    <row r="891" ht="14.25">
      <c r="A891" s="93"/>
    </row>
    <row r="892" ht="14.25">
      <c r="A892" s="93"/>
    </row>
    <row r="893" ht="14.25">
      <c r="A893" s="93"/>
    </row>
    <row r="894" ht="14.25">
      <c r="A894" s="93"/>
    </row>
    <row r="895" ht="14.25">
      <c r="A895" s="93"/>
    </row>
    <row r="896" ht="14.25">
      <c r="A896" s="93"/>
    </row>
    <row r="897" ht="14.25">
      <c r="A897" s="93"/>
    </row>
    <row r="898" ht="14.25">
      <c r="A898" s="93"/>
    </row>
    <row r="899" ht="14.25">
      <c r="A899" s="93"/>
    </row>
    <row r="900" ht="14.25">
      <c r="A900" s="93"/>
    </row>
    <row r="901" ht="14.25">
      <c r="A901" s="93"/>
    </row>
    <row r="902" ht="14.25">
      <c r="A902" s="93"/>
    </row>
    <row r="903" ht="14.25">
      <c r="A903" s="93"/>
    </row>
    <row r="904" ht="14.25">
      <c r="A904" s="93"/>
    </row>
    <row r="905" ht="14.25">
      <c r="A905" s="93"/>
    </row>
    <row r="906" ht="14.25">
      <c r="A906" s="93"/>
    </row>
    <row r="907" ht="14.25">
      <c r="A907" s="93"/>
    </row>
    <row r="908" ht="14.25">
      <c r="A908" s="93"/>
    </row>
    <row r="909" ht="14.25">
      <c r="A909" s="93"/>
    </row>
    <row r="910" ht="14.25">
      <c r="A910" s="93"/>
    </row>
    <row r="911" ht="14.25">
      <c r="A911" s="93"/>
    </row>
    <row r="912" ht="14.25">
      <c r="A912" s="93"/>
    </row>
    <row r="913" ht="14.25">
      <c r="A913" s="93"/>
    </row>
    <row r="914" ht="14.25">
      <c r="A914" s="93"/>
    </row>
    <row r="915" ht="14.25">
      <c r="A915" s="93"/>
    </row>
    <row r="916" ht="14.25">
      <c r="A916" s="93"/>
    </row>
    <row r="917" ht="14.25">
      <c r="A917" s="93"/>
    </row>
    <row r="918" ht="14.25">
      <c r="A918" s="93"/>
    </row>
    <row r="919" ht="14.25">
      <c r="A919" s="93"/>
    </row>
    <row r="920" ht="14.25">
      <c r="A920" s="93"/>
    </row>
    <row r="921" ht="14.25">
      <c r="A921" s="93"/>
    </row>
    <row r="922" ht="14.25">
      <c r="A922" s="93"/>
    </row>
    <row r="923" ht="14.25">
      <c r="A923" s="93"/>
    </row>
    <row r="924" ht="14.25">
      <c r="A924" s="93"/>
    </row>
    <row r="925" ht="14.25">
      <c r="A925" s="93"/>
    </row>
    <row r="926" ht="14.25">
      <c r="A926" s="93"/>
    </row>
    <row r="927" ht="14.25">
      <c r="A927" s="93"/>
    </row>
    <row r="928" ht="14.25">
      <c r="A928" s="93"/>
    </row>
    <row r="929" ht="14.25">
      <c r="A929" s="93"/>
    </row>
    <row r="930" ht="14.25">
      <c r="A930" s="93"/>
    </row>
    <row r="931" ht="14.25">
      <c r="A931" s="93"/>
    </row>
    <row r="932" ht="14.25">
      <c r="A932" s="93"/>
    </row>
    <row r="933" ht="14.25">
      <c r="A933" s="93"/>
    </row>
    <row r="934" ht="14.25">
      <c r="A934" s="93"/>
    </row>
    <row r="935" ht="14.25">
      <c r="A935" s="93"/>
    </row>
    <row r="936" ht="14.25">
      <c r="A936" s="93"/>
    </row>
    <row r="937" ht="14.25">
      <c r="A937" s="93"/>
    </row>
    <row r="938" ht="14.25">
      <c r="A938" s="93"/>
    </row>
    <row r="939" ht="14.25">
      <c r="A939" s="93"/>
    </row>
    <row r="940" ht="14.25">
      <c r="A940" s="93"/>
    </row>
    <row r="941" ht="14.25">
      <c r="A941" s="93"/>
    </row>
    <row r="942" ht="14.25">
      <c r="A942" s="93"/>
    </row>
    <row r="943" ht="14.25">
      <c r="A943" s="93"/>
    </row>
    <row r="944" ht="14.25">
      <c r="A944" s="93"/>
    </row>
    <row r="945" ht="14.25">
      <c r="A945" s="93"/>
    </row>
    <row r="946" ht="14.25">
      <c r="A946" s="93"/>
    </row>
    <row r="947" ht="14.25">
      <c r="A947" s="93"/>
    </row>
    <row r="948" ht="14.25">
      <c r="A948" s="93"/>
    </row>
    <row r="949" ht="14.25">
      <c r="A949" s="93"/>
    </row>
    <row r="950" ht="14.25">
      <c r="A950" s="93"/>
    </row>
    <row r="951" ht="14.25">
      <c r="A951" s="93"/>
    </row>
    <row r="952" ht="14.25">
      <c r="A952" s="93"/>
    </row>
    <row r="953" ht="14.25">
      <c r="A953" s="93"/>
    </row>
    <row r="954" ht="14.25">
      <c r="A954" s="93"/>
    </row>
    <row r="955" ht="14.25">
      <c r="A955" s="93"/>
    </row>
    <row r="956" ht="14.25">
      <c r="A956" s="93"/>
    </row>
    <row r="957" ht="14.25">
      <c r="A957" s="93"/>
    </row>
    <row r="958" ht="14.25">
      <c r="A958" s="93"/>
    </row>
    <row r="959" ht="14.25">
      <c r="A959" s="93"/>
    </row>
    <row r="960" ht="14.25">
      <c r="A960" s="93"/>
    </row>
    <row r="961" ht="14.25">
      <c r="A961" s="93"/>
    </row>
    <row r="962" ht="14.25">
      <c r="A962" s="93"/>
    </row>
    <row r="963" ht="14.25">
      <c r="A963" s="93"/>
    </row>
    <row r="964" ht="14.25">
      <c r="A964" s="93"/>
    </row>
    <row r="965" ht="14.25">
      <c r="A965" s="93"/>
    </row>
    <row r="966" ht="14.25">
      <c r="A966" s="93"/>
    </row>
    <row r="967" ht="14.25">
      <c r="A967" s="93"/>
    </row>
    <row r="968" ht="14.25">
      <c r="A968" s="93"/>
    </row>
    <row r="969" ht="14.25">
      <c r="A969" s="93"/>
    </row>
    <row r="970" ht="14.25">
      <c r="A970" s="93"/>
    </row>
    <row r="971" ht="14.25">
      <c r="A971" s="93"/>
    </row>
    <row r="972" ht="14.25">
      <c r="A972" s="93"/>
    </row>
    <row r="973" ht="14.25">
      <c r="A973" s="93"/>
    </row>
    <row r="974" ht="14.25">
      <c r="A974" s="93"/>
    </row>
    <row r="975" ht="14.25">
      <c r="A975" s="93"/>
    </row>
    <row r="976" ht="14.25">
      <c r="A976" s="93"/>
    </row>
    <row r="977" ht="14.25">
      <c r="A977" s="93"/>
    </row>
    <row r="978" ht="14.25">
      <c r="A978" s="93"/>
    </row>
    <row r="979" ht="14.25">
      <c r="A979" s="93"/>
    </row>
    <row r="980" ht="14.25">
      <c r="A980" s="93"/>
    </row>
    <row r="981" ht="14.25">
      <c r="A981" s="93"/>
    </row>
    <row r="982" ht="14.25">
      <c r="A982" s="93"/>
    </row>
    <row r="983" ht="14.25">
      <c r="A983" s="93"/>
    </row>
    <row r="984" ht="14.25">
      <c r="A984" s="93"/>
    </row>
    <row r="985" ht="14.25">
      <c r="A985" s="93"/>
    </row>
    <row r="986" ht="14.25">
      <c r="A986" s="93"/>
    </row>
    <row r="987" ht="14.25">
      <c r="A987" s="93"/>
    </row>
    <row r="988" ht="14.25">
      <c r="A988" s="93"/>
    </row>
    <row r="989" ht="14.25">
      <c r="A989" s="93"/>
    </row>
    <row r="990" ht="14.25">
      <c r="A990" s="93"/>
    </row>
    <row r="991" ht="14.25">
      <c r="A991" s="93"/>
    </row>
    <row r="992" ht="14.25">
      <c r="A992" s="93"/>
    </row>
    <row r="993" ht="14.25">
      <c r="A993" s="93"/>
    </row>
    <row r="994" ht="14.25">
      <c r="A994" s="93"/>
    </row>
    <row r="995" ht="14.25">
      <c r="A995" s="93"/>
    </row>
    <row r="996" ht="14.25">
      <c r="A996" s="93"/>
    </row>
    <row r="997" ht="14.25">
      <c r="A997" s="93"/>
    </row>
    <row r="998" ht="14.25">
      <c r="A998" s="93"/>
    </row>
    <row r="999" ht="14.25">
      <c r="A999" s="93"/>
    </row>
    <row r="1000" ht="14.25">
      <c r="A1000" s="93"/>
    </row>
    <row r="1001" ht="14.25">
      <c r="A1001" s="93"/>
    </row>
    <row r="1002" ht="14.25">
      <c r="A1002" s="93"/>
    </row>
    <row r="1003" ht="14.25">
      <c r="A1003" s="93"/>
    </row>
    <row r="1004" ht="14.25">
      <c r="A1004" s="93"/>
    </row>
    <row r="1005" ht="14.25">
      <c r="A1005" s="93"/>
    </row>
    <row r="1006" ht="14.25">
      <c r="A1006" s="93"/>
    </row>
    <row r="1007" ht="14.25">
      <c r="A1007" s="93"/>
    </row>
    <row r="1008" ht="14.25">
      <c r="A1008" s="93"/>
    </row>
    <row r="1009" ht="14.25">
      <c r="A1009" s="93"/>
    </row>
    <row r="1010" ht="14.25">
      <c r="A1010" s="93"/>
    </row>
    <row r="1011" ht="14.25">
      <c r="A1011" s="93"/>
    </row>
    <row r="1012" ht="14.25">
      <c r="A1012" s="93"/>
    </row>
    <row r="1013" ht="14.25">
      <c r="A1013" s="93"/>
    </row>
    <row r="1014" ht="14.25">
      <c r="A1014" s="93"/>
    </row>
    <row r="1015" ht="14.25">
      <c r="A1015" s="93"/>
    </row>
    <row r="1016" ht="14.25">
      <c r="A1016" s="93"/>
    </row>
    <row r="1017" ht="14.25">
      <c r="A1017" s="93"/>
    </row>
    <row r="1018" ht="14.25">
      <c r="A1018" s="93"/>
    </row>
    <row r="1019" ht="14.25">
      <c r="A1019" s="93"/>
    </row>
    <row r="1020" ht="14.25">
      <c r="A1020" s="93"/>
    </row>
    <row r="1021" ht="14.25">
      <c r="A1021" s="93"/>
    </row>
    <row r="1022" ht="14.25">
      <c r="A1022" s="93"/>
    </row>
    <row r="1023" ht="14.25">
      <c r="A1023" s="93"/>
    </row>
    <row r="1024" ht="14.25">
      <c r="A1024" s="93"/>
    </row>
    <row r="1025" ht="14.25">
      <c r="A1025" s="93"/>
    </row>
    <row r="1026" ht="14.25">
      <c r="A1026" s="93"/>
    </row>
    <row r="1027" ht="14.25">
      <c r="A1027" s="93"/>
    </row>
    <row r="1028" ht="14.25">
      <c r="A1028" s="93"/>
    </row>
    <row r="1029" ht="14.25">
      <c r="A1029" s="93"/>
    </row>
    <row r="1030" ht="14.25">
      <c r="A1030" s="93"/>
    </row>
    <row r="1031" ht="14.25">
      <c r="A1031" s="93"/>
    </row>
    <row r="1032" ht="14.25">
      <c r="A1032" s="93"/>
    </row>
    <row r="1033" ht="14.25">
      <c r="A1033" s="93"/>
    </row>
    <row r="1034" ht="14.25">
      <c r="A1034" s="93"/>
    </row>
    <row r="1035" ht="14.25">
      <c r="A1035" s="93"/>
    </row>
    <row r="1036" ht="14.25">
      <c r="A1036" s="93"/>
    </row>
    <row r="1037" ht="14.25">
      <c r="A1037" s="93"/>
    </row>
    <row r="1038" ht="14.25">
      <c r="A1038" s="93"/>
    </row>
    <row r="1039" ht="14.25">
      <c r="A1039" s="93"/>
    </row>
    <row r="1040" ht="14.25">
      <c r="A1040" s="93"/>
    </row>
    <row r="1041" ht="14.25">
      <c r="A1041" s="93"/>
    </row>
    <row r="1042" ht="14.25">
      <c r="A1042" s="93"/>
    </row>
    <row r="1043" ht="14.25">
      <c r="A1043" s="93"/>
    </row>
    <row r="1044" ht="14.25">
      <c r="A1044" s="93"/>
    </row>
    <row r="1045" ht="14.25">
      <c r="A1045" s="93"/>
    </row>
    <row r="1046" ht="14.25">
      <c r="A1046" s="93"/>
    </row>
    <row r="1047" ht="14.25">
      <c r="A1047" s="93"/>
    </row>
    <row r="1048" ht="14.25">
      <c r="A1048" s="93"/>
    </row>
    <row r="1049" ht="14.25">
      <c r="A1049" s="93"/>
    </row>
    <row r="1050" ht="14.25">
      <c r="A1050" s="93"/>
    </row>
    <row r="1051" ht="14.25">
      <c r="A1051" s="93"/>
    </row>
    <row r="1052" ht="14.25">
      <c r="A1052" s="93"/>
    </row>
    <row r="1053" ht="14.25">
      <c r="A1053" s="93"/>
    </row>
    <row r="1054" ht="14.25">
      <c r="A1054" s="93"/>
    </row>
    <row r="1055" ht="14.25">
      <c r="A1055" s="93"/>
    </row>
    <row r="1056" ht="14.25">
      <c r="A1056" s="93"/>
    </row>
    <row r="1057" ht="14.25">
      <c r="A1057" s="93"/>
    </row>
    <row r="1058" ht="14.25">
      <c r="A1058" s="93"/>
    </row>
    <row r="1059" ht="14.25">
      <c r="A1059" s="93"/>
    </row>
    <row r="1060" ht="14.25">
      <c r="A1060" s="93"/>
    </row>
    <row r="1061" ht="14.25">
      <c r="A1061" s="93"/>
    </row>
    <row r="1062" ht="14.25">
      <c r="A1062" s="93"/>
    </row>
    <row r="1063" ht="14.25">
      <c r="A1063" s="93"/>
    </row>
    <row r="1064" ht="14.25">
      <c r="A1064" s="93"/>
    </row>
    <row r="1065" ht="14.25">
      <c r="A1065" s="93"/>
    </row>
    <row r="1066" ht="14.25">
      <c r="A1066" s="93"/>
    </row>
    <row r="1067" ht="14.25">
      <c r="A1067" s="93"/>
    </row>
    <row r="1068" ht="14.25">
      <c r="A1068" s="93"/>
    </row>
    <row r="1069" ht="14.25">
      <c r="A1069" s="93"/>
    </row>
    <row r="1070" ht="14.25">
      <c r="A1070" s="93"/>
    </row>
    <row r="1071" ht="14.25">
      <c r="A1071" s="93"/>
    </row>
    <row r="1072" ht="14.25">
      <c r="A1072" s="93"/>
    </row>
    <row r="1073" ht="14.25">
      <c r="A1073" s="93"/>
    </row>
    <row r="1074" ht="14.25">
      <c r="A1074" s="93"/>
    </row>
    <row r="1075" ht="14.25">
      <c r="A1075" s="93"/>
    </row>
    <row r="1076" ht="14.25">
      <c r="A1076" s="93"/>
    </row>
    <row r="1077" ht="14.25">
      <c r="A1077" s="93"/>
    </row>
    <row r="1078" ht="14.25">
      <c r="A1078" s="93"/>
    </row>
    <row r="1079" ht="14.25">
      <c r="A1079" s="93"/>
    </row>
    <row r="1080" ht="14.25">
      <c r="A1080" s="93"/>
    </row>
    <row r="1081" ht="14.25">
      <c r="A1081" s="93"/>
    </row>
    <row r="1082" ht="14.25">
      <c r="A1082" s="93"/>
    </row>
    <row r="1083" ht="14.25">
      <c r="A1083" s="93"/>
    </row>
    <row r="1084" ht="14.25">
      <c r="A1084" s="93"/>
    </row>
    <row r="1085" ht="14.25">
      <c r="A1085" s="93"/>
    </row>
    <row r="1086" ht="14.25">
      <c r="A1086" s="93"/>
    </row>
    <row r="1087" ht="14.25">
      <c r="A1087" s="93"/>
    </row>
    <row r="1088" ht="14.25">
      <c r="A1088" s="93"/>
    </row>
    <row r="1089" ht="14.25">
      <c r="A1089" s="93"/>
    </row>
    <row r="1090" ht="14.25">
      <c r="A1090" s="93"/>
    </row>
    <row r="1091" ht="14.25">
      <c r="A1091" s="93"/>
    </row>
    <row r="1092" ht="14.25">
      <c r="A1092" s="93"/>
    </row>
    <row r="1093" ht="14.25">
      <c r="A1093" s="93"/>
    </row>
    <row r="1094" ht="14.25">
      <c r="A1094" s="93"/>
    </row>
    <row r="1095" ht="14.25">
      <c r="A1095" s="93"/>
    </row>
    <row r="1096" ht="14.25">
      <c r="A1096" s="93"/>
    </row>
    <row r="1097" ht="14.25">
      <c r="A1097" s="93"/>
    </row>
    <row r="1098" ht="14.25">
      <c r="A1098" s="93"/>
    </row>
    <row r="1099" ht="14.25">
      <c r="A1099" s="93"/>
    </row>
    <row r="1100" ht="14.25">
      <c r="A1100" s="93"/>
    </row>
    <row r="1101" ht="14.25">
      <c r="A1101" s="93"/>
    </row>
    <row r="1102" ht="14.25">
      <c r="A1102" s="93"/>
    </row>
    <row r="1103" ht="14.25">
      <c r="A1103" s="93"/>
    </row>
    <row r="1104" ht="14.25">
      <c r="A1104" s="93"/>
    </row>
    <row r="1105" ht="14.25">
      <c r="A1105" s="93"/>
    </row>
    <row r="1106" ht="14.25">
      <c r="A1106" s="93"/>
    </row>
    <row r="1107" ht="14.25">
      <c r="A1107" s="93"/>
    </row>
    <row r="1108" ht="14.25">
      <c r="A1108" s="93"/>
    </row>
    <row r="1109" ht="14.25">
      <c r="A1109" s="93"/>
    </row>
    <row r="1110" ht="14.25">
      <c r="A1110" s="93"/>
    </row>
    <row r="1111" ht="14.25">
      <c r="A1111" s="93"/>
    </row>
    <row r="1112" ht="14.25">
      <c r="A1112" s="93"/>
    </row>
    <row r="1113" ht="14.25">
      <c r="A1113" s="93"/>
    </row>
    <row r="1114" ht="14.25">
      <c r="A1114" s="93"/>
    </row>
    <row r="1115" ht="14.25">
      <c r="A1115" s="93"/>
    </row>
    <row r="1116" ht="14.25">
      <c r="A1116" s="93"/>
    </row>
    <row r="1117" ht="14.25">
      <c r="A1117" s="93"/>
    </row>
    <row r="1118" ht="14.25">
      <c r="A1118" s="93"/>
    </row>
    <row r="1119" ht="14.25">
      <c r="A1119" s="93"/>
    </row>
    <row r="1120" ht="14.25">
      <c r="A1120" s="93"/>
    </row>
    <row r="1121" ht="14.25">
      <c r="A1121" s="93"/>
    </row>
    <row r="1122" ht="14.25">
      <c r="A1122" s="93"/>
    </row>
    <row r="1123" ht="14.25">
      <c r="A1123" s="93"/>
    </row>
    <row r="1124" ht="14.25">
      <c r="A1124" s="93"/>
    </row>
    <row r="1125" ht="14.25">
      <c r="A1125" s="93"/>
    </row>
    <row r="1126" ht="14.25">
      <c r="A1126" s="93"/>
    </row>
    <row r="1127" ht="14.25">
      <c r="A1127" s="93"/>
    </row>
    <row r="1128" ht="14.25">
      <c r="A1128" s="93"/>
    </row>
    <row r="1129" ht="14.25">
      <c r="A1129" s="93"/>
    </row>
    <row r="1130" ht="14.25">
      <c r="A1130" s="93"/>
    </row>
    <row r="1131" ht="14.25">
      <c r="A1131" s="93"/>
    </row>
    <row r="1132" ht="14.25">
      <c r="A1132" s="93"/>
    </row>
    <row r="1133" ht="14.25">
      <c r="A1133" s="93"/>
    </row>
    <row r="1134" ht="14.25">
      <c r="A1134" s="93"/>
    </row>
    <row r="1135" ht="14.25">
      <c r="A1135" s="93"/>
    </row>
    <row r="1136" ht="14.25">
      <c r="A1136" s="93"/>
    </row>
    <row r="1137" ht="14.25">
      <c r="A1137" s="93"/>
    </row>
    <row r="1138" ht="14.25">
      <c r="A1138" s="93"/>
    </row>
    <row r="1139" ht="14.25">
      <c r="A1139" s="93"/>
    </row>
    <row r="1140" ht="14.25">
      <c r="A1140" s="93"/>
    </row>
    <row r="1141" ht="14.25">
      <c r="A1141" s="93"/>
    </row>
    <row r="1142" ht="14.25">
      <c r="A1142" s="93"/>
    </row>
    <row r="1143" ht="14.25">
      <c r="A1143" s="93"/>
    </row>
    <row r="1144" ht="14.25">
      <c r="A1144" s="93"/>
    </row>
    <row r="1145" ht="14.25">
      <c r="A1145" s="93"/>
    </row>
    <row r="1146" ht="14.25">
      <c r="A1146" s="93"/>
    </row>
    <row r="1147" ht="14.25">
      <c r="A1147" s="93"/>
    </row>
    <row r="1148" ht="14.25">
      <c r="A1148" s="93"/>
    </row>
    <row r="1149" ht="14.25">
      <c r="A1149" s="93"/>
    </row>
    <row r="1150" ht="14.25">
      <c r="A1150" s="93"/>
    </row>
    <row r="1151" ht="14.25">
      <c r="A1151" s="93"/>
    </row>
    <row r="1152" ht="14.25">
      <c r="A1152" s="93"/>
    </row>
    <row r="1153" ht="14.25">
      <c r="A1153" s="93"/>
    </row>
    <row r="1154" ht="14.25">
      <c r="A1154" s="93"/>
    </row>
    <row r="1155" ht="14.25">
      <c r="A1155" s="93"/>
    </row>
    <row r="1156" ht="14.25">
      <c r="A1156" s="93"/>
    </row>
    <row r="1157" ht="14.25">
      <c r="A1157" s="93"/>
    </row>
    <row r="1158" ht="14.25">
      <c r="A1158" s="93"/>
    </row>
    <row r="1159" ht="14.25">
      <c r="A1159" s="93"/>
    </row>
    <row r="1160" ht="14.25">
      <c r="A1160" s="93"/>
    </row>
    <row r="1161" ht="14.25">
      <c r="A1161" s="93"/>
    </row>
    <row r="1162" ht="14.25">
      <c r="A1162" s="93"/>
    </row>
    <row r="1163" ht="14.25">
      <c r="A1163" s="93"/>
    </row>
    <row r="1164" ht="14.25">
      <c r="A1164" s="93"/>
    </row>
    <row r="1165" ht="14.25">
      <c r="A1165" s="93"/>
    </row>
    <row r="1166" ht="14.25">
      <c r="A1166" s="93"/>
    </row>
    <row r="1167" ht="14.25">
      <c r="A1167" s="93"/>
    </row>
    <row r="1168" ht="14.25">
      <c r="A1168" s="93"/>
    </row>
    <row r="1169" ht="14.25">
      <c r="A1169" s="93"/>
    </row>
    <row r="1170" ht="14.25">
      <c r="A1170" s="93"/>
    </row>
    <row r="1171" ht="14.25">
      <c r="A1171" s="93"/>
    </row>
    <row r="1172" ht="14.25">
      <c r="A1172" s="93"/>
    </row>
    <row r="1173" ht="14.25">
      <c r="A1173" s="93"/>
    </row>
    <row r="1174" ht="14.25">
      <c r="A1174" s="93"/>
    </row>
    <row r="1175" ht="14.25">
      <c r="A1175" s="93"/>
    </row>
    <row r="1176" ht="14.25">
      <c r="A1176" s="93"/>
    </row>
    <row r="1177" ht="14.25">
      <c r="A1177" s="93"/>
    </row>
    <row r="1178" ht="14.25">
      <c r="A1178" s="93"/>
    </row>
    <row r="1179" ht="14.25">
      <c r="A1179" s="93"/>
    </row>
    <row r="1180" ht="14.25">
      <c r="A1180" s="93"/>
    </row>
    <row r="1181" ht="14.25">
      <c r="A1181" s="93"/>
    </row>
    <row r="1182" ht="14.25">
      <c r="A1182" s="93"/>
    </row>
    <row r="1183" ht="14.25">
      <c r="A1183" s="93"/>
    </row>
    <row r="1184" ht="14.25">
      <c r="A1184" s="93"/>
    </row>
    <row r="1185" ht="14.25">
      <c r="A1185" s="93"/>
    </row>
    <row r="1186" ht="14.25">
      <c r="A1186" s="93"/>
    </row>
    <row r="1187" ht="14.25">
      <c r="A1187" s="93"/>
    </row>
    <row r="1188" ht="14.25">
      <c r="A1188" s="93"/>
    </row>
    <row r="1189" ht="14.25">
      <c r="A1189" s="93"/>
    </row>
    <row r="1190" ht="14.25">
      <c r="A1190" s="93"/>
    </row>
    <row r="1191" ht="14.25">
      <c r="A1191" s="93"/>
    </row>
    <row r="1192" ht="14.25">
      <c r="A1192" s="93"/>
    </row>
    <row r="1193" ht="14.25">
      <c r="A1193" s="93"/>
    </row>
    <row r="1194" ht="14.25">
      <c r="A1194" s="93"/>
    </row>
    <row r="1195" ht="14.25">
      <c r="A1195" s="93"/>
    </row>
    <row r="1196" ht="14.25">
      <c r="A1196" s="93"/>
    </row>
    <row r="1197" ht="14.25">
      <c r="A1197" s="93"/>
    </row>
    <row r="1198" ht="14.25">
      <c r="A1198" s="93"/>
    </row>
    <row r="1199" ht="14.25">
      <c r="A1199" s="93"/>
    </row>
    <row r="1200" ht="14.25">
      <c r="A1200" s="93"/>
    </row>
    <row r="1201" ht="14.25">
      <c r="A1201" s="93"/>
    </row>
    <row r="1202" ht="14.25">
      <c r="A1202" s="93"/>
    </row>
    <row r="1203" ht="14.25">
      <c r="A1203" s="93"/>
    </row>
    <row r="1204" ht="14.25">
      <c r="A1204" s="93"/>
    </row>
    <row r="1205" ht="14.25">
      <c r="A1205" s="93"/>
    </row>
    <row r="1206" ht="14.25">
      <c r="A1206" s="93"/>
    </row>
    <row r="1207" ht="14.25">
      <c r="A1207" s="93"/>
    </row>
    <row r="1208" ht="14.25">
      <c r="A1208" s="93"/>
    </row>
    <row r="1209" ht="14.25">
      <c r="A1209" s="93"/>
    </row>
    <row r="1210" ht="14.25">
      <c r="A1210" s="93"/>
    </row>
    <row r="1211" ht="14.25">
      <c r="A1211" s="93"/>
    </row>
    <row r="1212" ht="14.25">
      <c r="A1212" s="93"/>
    </row>
    <row r="1213" ht="14.25">
      <c r="A1213" s="93"/>
    </row>
    <row r="1214" ht="14.25">
      <c r="A1214" s="93"/>
    </row>
    <row r="1215" ht="14.25">
      <c r="A1215" s="93"/>
    </row>
    <row r="1216" ht="14.25">
      <c r="A1216" s="93"/>
    </row>
    <row r="1217" ht="14.25">
      <c r="A1217" s="93"/>
    </row>
    <row r="1218" ht="14.25">
      <c r="A1218" s="93"/>
    </row>
    <row r="1219" ht="14.25">
      <c r="A1219" s="93"/>
    </row>
    <row r="1220" ht="14.25">
      <c r="A1220" s="93"/>
    </row>
    <row r="1221" ht="14.25">
      <c r="A1221" s="93"/>
    </row>
    <row r="1222" ht="14.25">
      <c r="A1222" s="93"/>
    </row>
    <row r="1223" ht="14.25">
      <c r="A1223" s="93"/>
    </row>
    <row r="1224" ht="14.25">
      <c r="A1224" s="93"/>
    </row>
    <row r="1225" ht="14.25">
      <c r="A1225" s="93"/>
    </row>
    <row r="1226" ht="14.25">
      <c r="A1226" s="93"/>
    </row>
    <row r="1227" ht="14.25">
      <c r="A1227" s="93"/>
    </row>
    <row r="1228" ht="14.25">
      <c r="A1228" s="93"/>
    </row>
    <row r="1229" ht="14.25">
      <c r="A1229" s="93"/>
    </row>
    <row r="1230" ht="14.25">
      <c r="A1230" s="93"/>
    </row>
    <row r="1231" ht="14.25">
      <c r="A1231" s="93"/>
    </row>
    <row r="1232" ht="14.25">
      <c r="A1232" s="93"/>
    </row>
    <row r="1233" ht="14.25">
      <c r="A1233" s="93"/>
    </row>
    <row r="1234" ht="14.25">
      <c r="A1234" s="93"/>
    </row>
    <row r="1235" ht="14.25">
      <c r="A1235" s="93"/>
    </row>
    <row r="1236" ht="14.25">
      <c r="A1236" s="93"/>
    </row>
    <row r="1237" ht="14.25">
      <c r="A1237" s="93"/>
    </row>
    <row r="1238" ht="14.25">
      <c r="A1238" s="93"/>
    </row>
    <row r="1239" ht="14.25">
      <c r="A1239" s="93"/>
    </row>
    <row r="1240" ht="14.25">
      <c r="A1240" s="93"/>
    </row>
    <row r="1241" ht="14.25">
      <c r="A1241" s="93"/>
    </row>
    <row r="1242" ht="14.25">
      <c r="A1242" s="93"/>
    </row>
    <row r="1243" ht="14.25">
      <c r="A1243" s="93"/>
    </row>
    <row r="1244" ht="14.25">
      <c r="A1244" s="93"/>
    </row>
    <row r="1245" ht="14.25">
      <c r="A1245" s="93"/>
    </row>
    <row r="1246" ht="14.25">
      <c r="A1246" s="93"/>
    </row>
    <row r="1247" ht="14.25">
      <c r="A1247" s="93"/>
    </row>
    <row r="1248" ht="14.25">
      <c r="A1248" s="93"/>
    </row>
    <row r="1249" ht="14.25">
      <c r="A1249" s="93"/>
    </row>
    <row r="1250" ht="14.25">
      <c r="A1250" s="93"/>
    </row>
    <row r="1251" ht="14.25">
      <c r="A1251" s="93"/>
    </row>
    <row r="1252" ht="14.25">
      <c r="A1252" s="93"/>
    </row>
    <row r="1253" ht="14.25">
      <c r="A1253" s="93"/>
    </row>
    <row r="1254" ht="14.25">
      <c r="A1254" s="93"/>
    </row>
    <row r="1255" ht="14.25">
      <c r="A1255" s="93"/>
    </row>
    <row r="1256" ht="14.25">
      <c r="A1256" s="93"/>
    </row>
    <row r="1257" ht="14.25">
      <c r="A1257" s="93"/>
    </row>
    <row r="1258" ht="14.25">
      <c r="A1258" s="93"/>
    </row>
    <row r="1259" ht="14.25">
      <c r="A1259" s="93"/>
    </row>
    <row r="1260" ht="14.25">
      <c r="A1260" s="93"/>
    </row>
    <row r="1261" ht="14.25">
      <c r="A1261" s="93"/>
    </row>
    <row r="1262" ht="14.25">
      <c r="A1262" s="93"/>
    </row>
    <row r="1263" ht="14.25">
      <c r="A1263" s="93"/>
    </row>
    <row r="1264" ht="14.25">
      <c r="A1264" s="93"/>
    </row>
    <row r="1265" ht="14.25">
      <c r="A1265" s="93"/>
    </row>
    <row r="1266" ht="14.25">
      <c r="A1266" s="93"/>
    </row>
    <row r="1267" ht="14.25">
      <c r="A1267" s="93"/>
    </row>
    <row r="1268" ht="14.25">
      <c r="A1268" s="93"/>
    </row>
    <row r="1269" ht="14.25">
      <c r="A1269" s="93"/>
    </row>
    <row r="1270" ht="14.25">
      <c r="A1270" s="93"/>
    </row>
    <row r="1271" ht="14.25">
      <c r="A1271" s="93"/>
    </row>
    <row r="1272" ht="14.25">
      <c r="A1272" s="93"/>
    </row>
    <row r="1273" ht="14.25">
      <c r="A1273" s="93"/>
    </row>
    <row r="1274" ht="14.25">
      <c r="A1274" s="93"/>
    </row>
    <row r="1275" ht="14.25">
      <c r="A1275" s="93"/>
    </row>
    <row r="1276" ht="14.25">
      <c r="A1276" s="93"/>
    </row>
    <row r="1277" ht="14.25">
      <c r="A1277" s="93"/>
    </row>
    <row r="1278" ht="14.25">
      <c r="A1278" s="93"/>
    </row>
    <row r="1279" ht="14.25">
      <c r="A1279" s="93"/>
    </row>
    <row r="1280" ht="14.25">
      <c r="A1280" s="93"/>
    </row>
    <row r="1281" ht="14.25">
      <c r="A1281" s="93"/>
    </row>
    <row r="1282" ht="14.25">
      <c r="A1282" s="93"/>
    </row>
    <row r="1283" ht="14.25">
      <c r="A1283" s="93"/>
    </row>
    <row r="1284" ht="14.25">
      <c r="A1284" s="93"/>
    </row>
    <row r="1285" ht="14.25">
      <c r="A1285" s="93"/>
    </row>
    <row r="1286" ht="14.25">
      <c r="A1286" s="93"/>
    </row>
    <row r="1287" ht="14.25">
      <c r="A1287" s="93"/>
    </row>
    <row r="1288" ht="14.25">
      <c r="A1288" s="93"/>
    </row>
    <row r="1289" ht="14.25">
      <c r="A1289" s="93"/>
    </row>
    <row r="1290" ht="14.25">
      <c r="A1290" s="93"/>
    </row>
    <row r="1291" ht="14.25">
      <c r="A1291" s="93"/>
    </row>
    <row r="1292" ht="14.25">
      <c r="A1292" s="93"/>
    </row>
    <row r="1293" ht="14.25">
      <c r="A1293" s="93"/>
    </row>
    <row r="1294" ht="14.25">
      <c r="A1294" s="93"/>
    </row>
    <row r="1295" ht="14.25">
      <c r="A1295" s="93"/>
    </row>
    <row r="1296" ht="14.25">
      <c r="A1296" s="93"/>
    </row>
    <row r="1297" ht="14.25">
      <c r="A1297" s="93"/>
    </row>
    <row r="1298" ht="14.25">
      <c r="A1298" s="93"/>
    </row>
    <row r="1299" ht="14.25">
      <c r="A1299" s="93"/>
    </row>
    <row r="1300" ht="14.25">
      <c r="A1300" s="93"/>
    </row>
    <row r="1301" ht="14.25">
      <c r="A1301" s="93"/>
    </row>
    <row r="1302" ht="14.25">
      <c r="A1302" s="93"/>
    </row>
    <row r="1303" ht="14.25">
      <c r="A1303" s="93"/>
    </row>
    <row r="1304" ht="14.25">
      <c r="A1304" s="93"/>
    </row>
    <row r="1305" ht="14.25">
      <c r="A1305" s="93"/>
    </row>
    <row r="1306" ht="14.25">
      <c r="A1306" s="93"/>
    </row>
    <row r="1307" ht="14.25">
      <c r="A1307" s="93"/>
    </row>
    <row r="1308" ht="14.25">
      <c r="A1308" s="93"/>
    </row>
    <row r="1309" ht="14.25">
      <c r="A1309" s="93"/>
    </row>
    <row r="1310" ht="14.25">
      <c r="A1310" s="93"/>
    </row>
    <row r="1311" ht="14.25">
      <c r="A1311" s="93"/>
    </row>
    <row r="1312" ht="14.25">
      <c r="A1312" s="93"/>
    </row>
    <row r="1313" ht="14.25">
      <c r="A1313" s="93"/>
    </row>
    <row r="1314" ht="14.25">
      <c r="A1314" s="93"/>
    </row>
    <row r="1315" ht="14.25">
      <c r="A1315" s="93"/>
    </row>
    <row r="1316" ht="14.25">
      <c r="A1316" s="93"/>
    </row>
    <row r="1317" ht="14.25">
      <c r="A1317" s="93"/>
    </row>
    <row r="1318" ht="14.25">
      <c r="A1318" s="93"/>
    </row>
    <row r="1319" ht="14.25">
      <c r="A1319" s="93"/>
    </row>
    <row r="1320" ht="14.25">
      <c r="A1320" s="93"/>
    </row>
    <row r="1321" ht="14.25">
      <c r="A1321" s="93"/>
    </row>
    <row r="1322" ht="14.25">
      <c r="A1322" s="93"/>
    </row>
    <row r="1323" ht="14.25">
      <c r="A1323" s="93"/>
    </row>
    <row r="1324" ht="14.25">
      <c r="A1324" s="93"/>
    </row>
    <row r="1325" ht="14.25">
      <c r="A1325" s="93"/>
    </row>
    <row r="1326" ht="14.25">
      <c r="A1326" s="93"/>
    </row>
    <row r="1327" ht="14.25">
      <c r="A1327" s="93"/>
    </row>
    <row r="1328" ht="14.25">
      <c r="A1328" s="93"/>
    </row>
    <row r="1329" ht="14.25">
      <c r="A1329" s="93"/>
    </row>
    <row r="1330" ht="14.25">
      <c r="A1330" s="93"/>
    </row>
    <row r="1331" ht="14.25">
      <c r="A1331" s="93"/>
    </row>
    <row r="1332" ht="14.25">
      <c r="A1332" s="93"/>
    </row>
    <row r="1333" ht="14.25">
      <c r="A1333" s="93"/>
    </row>
    <row r="1334" ht="14.25">
      <c r="A1334" s="93"/>
    </row>
    <row r="1335" ht="14.25">
      <c r="A1335" s="93"/>
    </row>
    <row r="1336" ht="14.25">
      <c r="A1336" s="93"/>
    </row>
    <row r="1337" ht="14.25">
      <c r="A1337" s="93"/>
    </row>
    <row r="1338" ht="14.25">
      <c r="A1338" s="93"/>
    </row>
    <row r="1339" ht="14.25">
      <c r="A1339" s="93"/>
    </row>
    <row r="1340" ht="14.25">
      <c r="A1340" s="93"/>
    </row>
    <row r="1341" ht="14.25">
      <c r="A1341" s="93"/>
    </row>
    <row r="1342" ht="14.25">
      <c r="A1342" s="93"/>
    </row>
    <row r="1343" ht="14.25">
      <c r="A1343" s="93"/>
    </row>
    <row r="1344" ht="14.25">
      <c r="A1344" s="93"/>
    </row>
    <row r="1345" ht="14.25">
      <c r="A1345" s="93"/>
    </row>
    <row r="1346" ht="14.25">
      <c r="A1346" s="93"/>
    </row>
    <row r="1347" ht="14.25">
      <c r="A1347" s="93"/>
    </row>
    <row r="1348" ht="14.25">
      <c r="A1348" s="93"/>
    </row>
    <row r="1349" ht="14.25">
      <c r="A1349" s="93"/>
    </row>
    <row r="1350" ht="14.25">
      <c r="A1350" s="93"/>
    </row>
    <row r="1351" ht="14.25">
      <c r="A1351" s="93"/>
    </row>
    <row r="1352" ht="14.25">
      <c r="A1352" s="93"/>
    </row>
    <row r="1353" ht="14.25">
      <c r="A1353" s="93"/>
    </row>
    <row r="1354" ht="14.25">
      <c r="A1354" s="93"/>
    </row>
    <row r="1355" ht="14.25">
      <c r="A1355" s="93"/>
    </row>
    <row r="1356" ht="14.25">
      <c r="A1356" s="93"/>
    </row>
    <row r="1357" ht="14.25">
      <c r="A1357" s="93"/>
    </row>
    <row r="1358" ht="14.25">
      <c r="A1358" s="93"/>
    </row>
    <row r="1359" ht="14.25">
      <c r="A1359" s="93"/>
    </row>
    <row r="1360" ht="14.25">
      <c r="A1360" s="93"/>
    </row>
    <row r="1361" ht="14.25">
      <c r="A1361" s="93"/>
    </row>
    <row r="1362" ht="14.25">
      <c r="A1362" s="93"/>
    </row>
    <row r="1363" ht="14.25">
      <c r="A1363" s="93"/>
    </row>
    <row r="1364" ht="14.25">
      <c r="A1364" s="93"/>
    </row>
    <row r="1365" ht="14.25">
      <c r="A1365" s="93"/>
    </row>
    <row r="1366" ht="14.25">
      <c r="A1366" s="93"/>
    </row>
    <row r="1367" ht="14.25">
      <c r="A1367" s="93"/>
    </row>
    <row r="1368" ht="14.25">
      <c r="A1368" s="93"/>
    </row>
    <row r="1369" ht="14.25">
      <c r="A1369" s="93"/>
    </row>
    <row r="1370" ht="14.25">
      <c r="A1370" s="93"/>
    </row>
    <row r="1371" ht="14.25">
      <c r="A1371" s="93"/>
    </row>
    <row r="1372" ht="14.25">
      <c r="A1372" s="93"/>
    </row>
    <row r="1373" ht="14.25">
      <c r="A1373" s="93"/>
    </row>
    <row r="1374" ht="14.25">
      <c r="A1374" s="93"/>
    </row>
    <row r="1375" ht="14.25">
      <c r="A1375" s="93"/>
    </row>
    <row r="1376" ht="14.25">
      <c r="A1376" s="93"/>
    </row>
    <row r="1377" ht="14.25">
      <c r="A1377" s="93"/>
    </row>
    <row r="1378" ht="14.25">
      <c r="A1378" s="93"/>
    </row>
    <row r="1379" ht="14.25">
      <c r="A1379" s="93"/>
    </row>
    <row r="1380" ht="14.25">
      <c r="A1380" s="93"/>
    </row>
    <row r="1381" ht="14.25">
      <c r="A1381" s="93"/>
    </row>
    <row r="1382" ht="14.25">
      <c r="A1382" s="93"/>
    </row>
    <row r="1383" ht="14.25">
      <c r="A1383" s="93"/>
    </row>
    <row r="1384" ht="14.25">
      <c r="A1384" s="93"/>
    </row>
    <row r="1385" ht="14.25">
      <c r="A1385" s="93"/>
    </row>
    <row r="1386" ht="14.25">
      <c r="A1386" s="93"/>
    </row>
    <row r="1387" ht="14.25">
      <c r="A1387" s="93"/>
    </row>
    <row r="1388" ht="14.25">
      <c r="A1388" s="93"/>
    </row>
    <row r="1389" ht="14.25">
      <c r="A1389" s="93"/>
    </row>
    <row r="1390" ht="14.25">
      <c r="A1390" s="93"/>
    </row>
    <row r="1391" ht="14.25">
      <c r="A1391" s="93"/>
    </row>
    <row r="1392" ht="14.25">
      <c r="A1392" s="93"/>
    </row>
    <row r="1393" ht="14.25">
      <c r="A1393" s="93"/>
    </row>
    <row r="1394" ht="14.25">
      <c r="A1394" s="93"/>
    </row>
    <row r="1395" ht="14.25">
      <c r="A1395" s="93"/>
    </row>
    <row r="1396" ht="14.25">
      <c r="A1396" s="93"/>
    </row>
    <row r="1397" ht="14.25">
      <c r="A1397" s="93"/>
    </row>
    <row r="1398" ht="14.25">
      <c r="A1398" s="93"/>
    </row>
    <row r="1399" ht="14.25">
      <c r="A1399" s="93"/>
    </row>
    <row r="1400" ht="14.25">
      <c r="A1400" s="93"/>
    </row>
    <row r="1401" ht="14.25">
      <c r="A1401" s="93"/>
    </row>
    <row r="1402" ht="14.25">
      <c r="A1402" s="93"/>
    </row>
    <row r="1403" ht="14.25">
      <c r="A1403" s="93"/>
    </row>
    <row r="1404" ht="14.25">
      <c r="A1404" s="93"/>
    </row>
    <row r="1405" ht="14.25">
      <c r="A1405" s="93"/>
    </row>
    <row r="1406" ht="14.25">
      <c r="A1406" s="93"/>
    </row>
    <row r="1407" ht="14.25">
      <c r="A1407" s="93"/>
    </row>
    <row r="1408" ht="14.25">
      <c r="A1408" s="93"/>
    </row>
    <row r="1409" ht="14.25">
      <c r="A1409" s="93"/>
    </row>
    <row r="1410" ht="14.25">
      <c r="A1410" s="93"/>
    </row>
    <row r="1411" ht="14.25">
      <c r="A1411" s="93"/>
    </row>
    <row r="1412" ht="14.25">
      <c r="A1412" s="93"/>
    </row>
    <row r="1413" ht="14.25">
      <c r="A1413" s="93"/>
    </row>
    <row r="1414" ht="14.25">
      <c r="A1414" s="93"/>
    </row>
    <row r="1415" ht="14.25">
      <c r="A1415" s="93"/>
    </row>
    <row r="1416" ht="14.25">
      <c r="A1416" s="93"/>
    </row>
    <row r="1417" ht="14.25">
      <c r="A1417" s="93"/>
    </row>
    <row r="1418" ht="14.25">
      <c r="A1418" s="93"/>
    </row>
    <row r="1419" ht="14.25">
      <c r="A1419" s="93"/>
    </row>
    <row r="1420" ht="14.25">
      <c r="A1420" s="93"/>
    </row>
    <row r="1421" ht="14.25">
      <c r="A1421" s="93"/>
    </row>
    <row r="1422" ht="14.25">
      <c r="A1422" s="93"/>
    </row>
    <row r="1423" ht="14.25">
      <c r="A1423" s="93"/>
    </row>
    <row r="1424" ht="14.25">
      <c r="A1424" s="93"/>
    </row>
    <row r="1425" ht="14.25">
      <c r="A1425" s="93"/>
    </row>
    <row r="1426" ht="14.25">
      <c r="A1426" s="93"/>
    </row>
    <row r="1427" ht="14.25">
      <c r="A1427" s="93"/>
    </row>
    <row r="1428" ht="14.25">
      <c r="A1428" s="93"/>
    </row>
    <row r="1429" ht="14.25">
      <c r="A1429" s="93"/>
    </row>
    <row r="1430" ht="14.25">
      <c r="A1430" s="93"/>
    </row>
    <row r="1431" ht="14.25">
      <c r="A1431" s="93"/>
    </row>
    <row r="1432" ht="14.25">
      <c r="A1432" s="93"/>
    </row>
    <row r="1433" ht="14.25">
      <c r="A1433" s="93"/>
    </row>
    <row r="1434" ht="14.25">
      <c r="A1434" s="93"/>
    </row>
    <row r="1435" ht="14.25">
      <c r="A1435" s="93"/>
    </row>
    <row r="1436" ht="14.25">
      <c r="A1436" s="93"/>
    </row>
    <row r="1437" ht="14.25">
      <c r="A1437" s="93"/>
    </row>
    <row r="1438" ht="14.25">
      <c r="A1438" s="93"/>
    </row>
    <row r="1439" ht="14.25">
      <c r="A1439" s="93"/>
    </row>
    <row r="1440" ht="14.25">
      <c r="A1440" s="93"/>
    </row>
    <row r="1441" ht="14.25">
      <c r="A1441" s="93"/>
    </row>
    <row r="1442" ht="14.25">
      <c r="A1442" s="93"/>
    </row>
    <row r="1443" ht="14.25">
      <c r="A1443" s="93"/>
    </row>
    <row r="1444" ht="14.25">
      <c r="A1444" s="93"/>
    </row>
    <row r="1445" ht="14.25">
      <c r="A1445" s="93"/>
    </row>
    <row r="1446" ht="14.25">
      <c r="A1446" s="93"/>
    </row>
    <row r="1447" ht="14.25">
      <c r="A1447" s="93"/>
    </row>
    <row r="1448" ht="14.25">
      <c r="A1448" s="93"/>
    </row>
    <row r="1449" ht="14.25">
      <c r="A1449" s="93"/>
    </row>
    <row r="1450" ht="14.25">
      <c r="A1450" s="93"/>
    </row>
    <row r="1451" ht="14.25">
      <c r="A1451" s="93"/>
    </row>
    <row r="1452" ht="14.25">
      <c r="A1452" s="93"/>
    </row>
    <row r="1453" ht="14.25">
      <c r="A1453" s="93"/>
    </row>
    <row r="1454" ht="14.25">
      <c r="A1454" s="93"/>
    </row>
    <row r="1455" ht="14.25">
      <c r="A1455" s="93"/>
    </row>
    <row r="1456" ht="14.25">
      <c r="A1456" s="93"/>
    </row>
    <row r="1457" ht="14.25">
      <c r="A1457" s="93"/>
    </row>
    <row r="1458" ht="14.25">
      <c r="A1458" s="93"/>
    </row>
    <row r="1459" ht="14.25">
      <c r="A1459" s="93"/>
    </row>
    <row r="1460" ht="14.25">
      <c r="A1460" s="93"/>
    </row>
    <row r="1461" ht="14.25">
      <c r="A1461" s="93"/>
    </row>
    <row r="1462" ht="14.25">
      <c r="A1462" s="93"/>
    </row>
    <row r="1463" ht="14.25">
      <c r="A1463" s="93"/>
    </row>
    <row r="1464" ht="14.25">
      <c r="A1464" s="93"/>
    </row>
    <row r="1465" ht="14.25">
      <c r="A1465" s="93"/>
    </row>
    <row r="1466" ht="14.25">
      <c r="A1466" s="93"/>
    </row>
    <row r="1467" ht="14.25">
      <c r="A1467" s="93"/>
    </row>
    <row r="1468" ht="14.25">
      <c r="A1468" s="93"/>
    </row>
    <row r="1469" ht="14.25">
      <c r="A1469" s="93"/>
    </row>
    <row r="1470" ht="14.25">
      <c r="A1470" s="93"/>
    </row>
    <row r="1471" ht="14.25">
      <c r="A1471" s="93"/>
    </row>
    <row r="1472" ht="14.25">
      <c r="A1472" s="93"/>
    </row>
    <row r="1473" ht="14.25">
      <c r="A1473" s="93"/>
    </row>
    <row r="1474" ht="14.25">
      <c r="A1474" s="93"/>
    </row>
    <row r="1475" ht="14.25">
      <c r="A1475" s="93"/>
    </row>
    <row r="1476" ht="14.25">
      <c r="A1476" s="93"/>
    </row>
    <row r="1477" ht="14.25">
      <c r="A1477" s="93"/>
    </row>
    <row r="1478" ht="14.25">
      <c r="A1478" s="93"/>
    </row>
    <row r="1479" ht="14.25">
      <c r="A1479" s="93"/>
    </row>
    <row r="1480" ht="14.25">
      <c r="A1480" s="93"/>
    </row>
    <row r="1481" ht="14.25">
      <c r="A1481" s="93"/>
    </row>
    <row r="1482" ht="14.25">
      <c r="A1482" s="93"/>
    </row>
    <row r="1483" ht="14.25">
      <c r="A1483" s="93"/>
    </row>
    <row r="1484" ht="14.25">
      <c r="A1484" s="93"/>
    </row>
    <row r="1485" ht="14.25">
      <c r="A1485" s="93"/>
    </row>
    <row r="1486" ht="14.25">
      <c r="A1486" s="93"/>
    </row>
    <row r="1487" ht="14.25">
      <c r="A1487" s="93"/>
    </row>
    <row r="1488" ht="14.25">
      <c r="A1488" s="93"/>
    </row>
    <row r="1489" ht="14.25">
      <c r="A1489" s="93"/>
    </row>
    <row r="1490" ht="14.25">
      <c r="A1490" s="93"/>
    </row>
    <row r="1491" ht="14.25">
      <c r="A1491" s="93"/>
    </row>
    <row r="1492" ht="14.25">
      <c r="A1492" s="93"/>
    </row>
    <row r="1493" ht="14.25">
      <c r="A1493" s="93"/>
    </row>
    <row r="1494" ht="14.25">
      <c r="A1494" s="93"/>
    </row>
    <row r="1495" ht="14.25">
      <c r="A1495" s="93"/>
    </row>
    <row r="1496" ht="14.25">
      <c r="A1496" s="93"/>
    </row>
    <row r="1497" ht="14.25">
      <c r="A1497" s="93"/>
    </row>
    <row r="1498" ht="14.25">
      <c r="A1498" s="93"/>
    </row>
    <row r="1499" ht="14.25">
      <c r="A1499" s="93"/>
    </row>
    <row r="1500" ht="14.25">
      <c r="A1500" s="93"/>
    </row>
    <row r="1501" ht="14.25">
      <c r="A1501" s="93"/>
    </row>
    <row r="1502" ht="14.25">
      <c r="A1502" s="93"/>
    </row>
    <row r="1503" ht="14.25">
      <c r="A1503" s="93"/>
    </row>
    <row r="1504" ht="14.25">
      <c r="A1504" s="93"/>
    </row>
    <row r="1505" ht="14.25">
      <c r="A1505" s="93"/>
    </row>
    <row r="1506" ht="14.25">
      <c r="A1506" s="93"/>
    </row>
    <row r="1507" ht="14.25">
      <c r="A1507" s="93"/>
    </row>
    <row r="1508" ht="14.25">
      <c r="A1508" s="93"/>
    </row>
    <row r="1509" ht="14.25">
      <c r="A1509" s="93"/>
    </row>
    <row r="1510" ht="14.25">
      <c r="A1510" s="93"/>
    </row>
    <row r="1511" ht="14.25">
      <c r="A1511" s="93"/>
    </row>
    <row r="1512" ht="14.25">
      <c r="A1512" s="93"/>
    </row>
    <row r="1513" ht="14.25">
      <c r="A1513" s="93"/>
    </row>
    <row r="1514" ht="14.25">
      <c r="A1514" s="93"/>
    </row>
    <row r="1515" ht="14.25">
      <c r="A1515" s="93"/>
    </row>
    <row r="1516" ht="14.25">
      <c r="A1516" s="93"/>
    </row>
    <row r="1517" ht="14.25">
      <c r="A1517" s="93"/>
    </row>
    <row r="1518" ht="14.25">
      <c r="A1518" s="93"/>
    </row>
    <row r="1519" ht="14.25">
      <c r="A1519" s="93"/>
    </row>
    <row r="1520" ht="14.25">
      <c r="A1520" s="93"/>
    </row>
    <row r="1521" ht="14.25">
      <c r="A1521" s="93"/>
    </row>
    <row r="1522" ht="14.25">
      <c r="A1522" s="93"/>
    </row>
    <row r="1523" ht="14.25">
      <c r="A1523" s="93"/>
    </row>
    <row r="1524" ht="14.25">
      <c r="A1524" s="93"/>
    </row>
    <row r="1525" ht="14.25">
      <c r="A1525" s="93"/>
    </row>
    <row r="1526" ht="14.25">
      <c r="A1526" s="93"/>
    </row>
    <row r="1527" ht="14.25">
      <c r="A1527" s="93"/>
    </row>
    <row r="1528" ht="14.25">
      <c r="A1528" s="93"/>
    </row>
    <row r="1529" ht="14.25">
      <c r="A1529" s="93"/>
    </row>
    <row r="1530" ht="14.25">
      <c r="A1530" s="93"/>
    </row>
    <row r="1531" ht="14.25">
      <c r="A1531" s="93"/>
    </row>
    <row r="1532" ht="14.25">
      <c r="A1532" s="93"/>
    </row>
    <row r="1533" ht="14.25">
      <c r="A1533" s="93"/>
    </row>
    <row r="1534" ht="14.25">
      <c r="A1534" s="93"/>
    </row>
    <row r="1535" ht="14.25">
      <c r="A1535" s="93"/>
    </row>
    <row r="1536" ht="14.25">
      <c r="A1536" s="93"/>
    </row>
    <row r="1537" ht="14.25">
      <c r="A1537" s="93"/>
    </row>
    <row r="1538" ht="14.25">
      <c r="A1538" s="93"/>
    </row>
    <row r="1539" ht="14.25">
      <c r="A1539" s="93"/>
    </row>
    <row r="1540" ht="14.25">
      <c r="A1540" s="93"/>
    </row>
    <row r="1541" ht="14.25">
      <c r="A1541" s="93"/>
    </row>
    <row r="1542" ht="14.25">
      <c r="A1542" s="93"/>
    </row>
    <row r="1543" ht="14.25">
      <c r="A1543" s="93"/>
    </row>
    <row r="1544" ht="14.25">
      <c r="A1544" s="93"/>
    </row>
    <row r="1545" ht="14.25">
      <c r="A1545" s="93"/>
    </row>
    <row r="1546" ht="14.25">
      <c r="A1546" s="93"/>
    </row>
    <row r="1547" ht="14.25">
      <c r="A1547" s="93"/>
    </row>
    <row r="1548" ht="14.25">
      <c r="A1548" s="93"/>
    </row>
    <row r="1549" ht="14.25">
      <c r="A1549" s="93"/>
    </row>
    <row r="1550" ht="14.25">
      <c r="A1550" s="93"/>
    </row>
    <row r="1551" ht="14.25">
      <c r="A1551" s="93"/>
    </row>
    <row r="1552" ht="14.25">
      <c r="A1552" s="93"/>
    </row>
    <row r="1553" ht="14.25">
      <c r="A1553" s="93"/>
    </row>
    <row r="1554" ht="14.25">
      <c r="A1554" s="93"/>
    </row>
    <row r="1555" ht="14.25">
      <c r="A1555" s="93"/>
    </row>
    <row r="1556" ht="14.25">
      <c r="A1556" s="93"/>
    </row>
    <row r="1557" ht="14.25">
      <c r="A1557" s="93"/>
    </row>
    <row r="1558" ht="14.25">
      <c r="A1558" s="93"/>
    </row>
    <row r="1559" ht="14.25">
      <c r="A1559" s="93"/>
    </row>
    <row r="1560" ht="14.25">
      <c r="A1560" s="93"/>
    </row>
    <row r="1561" ht="14.25">
      <c r="A1561" s="93"/>
    </row>
    <row r="1562" ht="14.25">
      <c r="A1562" s="93"/>
    </row>
    <row r="1563" ht="14.25">
      <c r="A1563" s="93"/>
    </row>
    <row r="1564" ht="14.25">
      <c r="A1564" s="93"/>
    </row>
    <row r="1565" ht="14.25">
      <c r="A1565" s="93"/>
    </row>
    <row r="1566" ht="14.25">
      <c r="A1566" s="93"/>
    </row>
    <row r="1567" ht="14.25">
      <c r="A1567" s="93"/>
    </row>
    <row r="1568" ht="14.25">
      <c r="A1568" s="93"/>
    </row>
    <row r="1569" ht="14.25">
      <c r="A1569" s="93"/>
    </row>
    <row r="1570" ht="14.25">
      <c r="A1570" s="93"/>
    </row>
    <row r="1571" ht="14.25">
      <c r="A1571" s="93"/>
    </row>
    <row r="1572" ht="14.25">
      <c r="A1572" s="93"/>
    </row>
    <row r="1573" ht="14.25">
      <c r="A1573" s="93"/>
    </row>
    <row r="1574" ht="14.25">
      <c r="A1574" s="93"/>
    </row>
    <row r="1575" ht="14.25">
      <c r="A1575" s="93"/>
    </row>
    <row r="1576" ht="14.25">
      <c r="A1576" s="93"/>
    </row>
    <row r="1577" ht="14.25">
      <c r="A1577" s="93"/>
    </row>
    <row r="1578" ht="14.25">
      <c r="A1578" s="93"/>
    </row>
    <row r="1579" ht="14.25">
      <c r="A1579" s="93"/>
    </row>
    <row r="1580" ht="14.25">
      <c r="A1580" s="93"/>
    </row>
    <row r="1581" ht="14.25">
      <c r="A1581" s="93"/>
    </row>
    <row r="1582" ht="14.25">
      <c r="A1582" s="93"/>
    </row>
    <row r="1583" ht="14.25">
      <c r="A1583" s="93"/>
    </row>
    <row r="1584" ht="14.25">
      <c r="A1584" s="93"/>
    </row>
    <row r="1585" ht="14.25">
      <c r="A1585" s="93"/>
    </row>
    <row r="1586" ht="14.25">
      <c r="A1586" s="93"/>
    </row>
    <row r="1587" ht="14.25">
      <c r="A1587" s="93"/>
    </row>
    <row r="1588" ht="14.25">
      <c r="A1588" s="93"/>
    </row>
    <row r="1589" ht="14.25">
      <c r="A1589" s="93"/>
    </row>
    <row r="1590" ht="14.25">
      <c r="A1590" s="93"/>
    </row>
    <row r="1591" ht="14.25">
      <c r="A1591" s="93"/>
    </row>
    <row r="1592" ht="14.25">
      <c r="A1592" s="93"/>
    </row>
    <row r="1593" ht="14.25">
      <c r="A1593" s="93"/>
    </row>
    <row r="1594" ht="14.25">
      <c r="A1594" s="93"/>
    </row>
    <row r="1595" ht="14.25">
      <c r="A1595" s="93"/>
    </row>
    <row r="1596" ht="14.25">
      <c r="A1596" s="93"/>
    </row>
    <row r="1597" ht="14.25">
      <c r="A1597" s="93"/>
    </row>
    <row r="1598" ht="14.25">
      <c r="A1598" s="93"/>
    </row>
    <row r="1599" ht="14.25">
      <c r="A1599" s="93"/>
    </row>
    <row r="1600" ht="14.25">
      <c r="A1600" s="93"/>
    </row>
    <row r="1601" ht="14.25">
      <c r="A1601" s="93"/>
    </row>
    <row r="1602" ht="14.25">
      <c r="A1602" s="93"/>
    </row>
    <row r="1603" ht="14.25">
      <c r="A1603" s="93"/>
    </row>
    <row r="1604" ht="14.25">
      <c r="A1604" s="93"/>
    </row>
    <row r="1605" ht="14.25">
      <c r="A1605" s="93"/>
    </row>
    <row r="1606" ht="14.25">
      <c r="A1606" s="93"/>
    </row>
    <row r="1607" ht="14.25">
      <c r="A1607" s="93"/>
    </row>
    <row r="1608" ht="14.25">
      <c r="A1608" s="93"/>
    </row>
    <row r="1609" ht="14.25">
      <c r="A1609" s="93"/>
    </row>
    <row r="1610" ht="14.25">
      <c r="A1610" s="93"/>
    </row>
    <row r="1611" ht="14.25">
      <c r="A1611" s="93"/>
    </row>
    <row r="1612" ht="14.25">
      <c r="A1612" s="93"/>
    </row>
    <row r="1613" ht="14.25">
      <c r="A1613" s="93"/>
    </row>
    <row r="1614" ht="14.25">
      <c r="A1614" s="93"/>
    </row>
    <row r="1615" ht="14.25">
      <c r="A1615" s="93"/>
    </row>
    <row r="1616" ht="14.25">
      <c r="A1616" s="93"/>
    </row>
    <row r="1617" ht="14.25">
      <c r="A1617" s="93"/>
    </row>
    <row r="1618" ht="14.25">
      <c r="A1618" s="93"/>
    </row>
    <row r="1619" ht="14.25">
      <c r="A1619" s="93"/>
    </row>
    <row r="1620" ht="14.25">
      <c r="A1620" s="93"/>
    </row>
    <row r="1621" ht="14.25">
      <c r="A1621" s="93"/>
    </row>
    <row r="1622" ht="14.25">
      <c r="A1622" s="93"/>
    </row>
    <row r="1623" ht="14.25">
      <c r="A1623" s="93"/>
    </row>
    <row r="1624" ht="14.25">
      <c r="A1624" s="93"/>
    </row>
    <row r="1625" ht="14.25">
      <c r="A1625" s="93"/>
    </row>
    <row r="1626" ht="14.25">
      <c r="A1626" s="93"/>
    </row>
    <row r="1627" ht="14.25">
      <c r="A1627" s="93"/>
    </row>
    <row r="1628" ht="14.25">
      <c r="A1628" s="93"/>
    </row>
    <row r="1629" ht="14.25">
      <c r="A1629" s="93"/>
    </row>
    <row r="1630" ht="14.25">
      <c r="A1630" s="93"/>
    </row>
    <row r="1631" ht="14.25">
      <c r="A1631" s="93"/>
    </row>
    <row r="1632" ht="14.25">
      <c r="A1632" s="93"/>
    </row>
    <row r="1633" ht="14.25">
      <c r="A1633" s="93"/>
    </row>
    <row r="1634" ht="14.25">
      <c r="A1634" s="93"/>
    </row>
    <row r="1635" ht="14.25">
      <c r="A1635" s="93"/>
    </row>
    <row r="1636" ht="14.25">
      <c r="A1636" s="93"/>
    </row>
    <row r="1637" ht="14.25">
      <c r="A1637" s="93"/>
    </row>
    <row r="1638" ht="14.25">
      <c r="A1638" s="93"/>
    </row>
    <row r="1639" ht="14.25">
      <c r="A1639" s="93"/>
    </row>
    <row r="1640" ht="14.25">
      <c r="A1640" s="93"/>
    </row>
    <row r="1641" ht="14.25">
      <c r="A1641" s="93"/>
    </row>
    <row r="1642" ht="14.25">
      <c r="A1642" s="93"/>
    </row>
    <row r="1643" ht="14.25">
      <c r="A1643" s="93"/>
    </row>
    <row r="1644" ht="14.25">
      <c r="A1644" s="93"/>
    </row>
    <row r="1645" ht="14.25">
      <c r="A1645" s="93"/>
    </row>
    <row r="1646" ht="14.25">
      <c r="A1646" s="93"/>
    </row>
    <row r="1647" ht="14.25">
      <c r="A1647" s="93"/>
    </row>
    <row r="1648" ht="14.25">
      <c r="A1648" s="93"/>
    </row>
    <row r="1649" ht="14.25">
      <c r="A1649" s="93"/>
    </row>
    <row r="1650" ht="14.25">
      <c r="A1650" s="93"/>
    </row>
    <row r="1651" ht="14.25">
      <c r="A1651" s="93"/>
    </row>
    <row r="1652" ht="14.25">
      <c r="A1652" s="93"/>
    </row>
    <row r="1653" ht="14.25">
      <c r="A1653" s="93"/>
    </row>
    <row r="1654" ht="14.25">
      <c r="A1654" s="93"/>
    </row>
    <row r="1655" ht="14.25">
      <c r="A1655" s="93"/>
    </row>
    <row r="1656" ht="14.25">
      <c r="A1656" s="93"/>
    </row>
    <row r="1657" ht="14.25">
      <c r="A1657" s="93"/>
    </row>
    <row r="1658" ht="14.25">
      <c r="A1658" s="93"/>
    </row>
    <row r="1659" ht="14.25">
      <c r="A1659" s="93"/>
    </row>
    <row r="1660" ht="14.25">
      <c r="A1660" s="93"/>
    </row>
    <row r="1661" ht="14.25">
      <c r="A1661" s="93"/>
    </row>
    <row r="1662" ht="14.25">
      <c r="A1662" s="93"/>
    </row>
    <row r="1663" ht="14.25">
      <c r="A1663" s="93"/>
    </row>
    <row r="1664" ht="14.25">
      <c r="A1664" s="93"/>
    </row>
    <row r="1665" ht="14.25">
      <c r="A1665" s="93"/>
    </row>
    <row r="1666" ht="14.25">
      <c r="A1666" s="93"/>
    </row>
    <row r="1667" ht="14.25">
      <c r="A1667" s="93"/>
    </row>
    <row r="1668" ht="14.25">
      <c r="A1668" s="93"/>
    </row>
    <row r="1669" ht="14.25">
      <c r="A1669" s="93"/>
    </row>
    <row r="1670" ht="14.25">
      <c r="A1670" s="93"/>
    </row>
    <row r="1671" ht="14.25">
      <c r="A1671" s="93"/>
    </row>
    <row r="1672" ht="14.25">
      <c r="A1672" s="93"/>
    </row>
    <row r="1673" ht="14.25">
      <c r="A1673" s="93"/>
    </row>
    <row r="1674" ht="14.25">
      <c r="A1674" s="93"/>
    </row>
    <row r="1675" ht="14.25">
      <c r="A1675" s="93"/>
    </row>
    <row r="1676" ht="14.25">
      <c r="A1676" s="93"/>
    </row>
    <row r="1677" ht="14.25">
      <c r="A1677" s="93"/>
    </row>
    <row r="1678" ht="14.25">
      <c r="A1678" s="93"/>
    </row>
    <row r="1679" ht="14.25">
      <c r="A1679" s="93"/>
    </row>
    <row r="1680" ht="14.25">
      <c r="A1680" s="93"/>
    </row>
    <row r="1681" ht="14.25">
      <c r="A1681" s="93"/>
    </row>
    <row r="1682" ht="14.25">
      <c r="A1682" s="93"/>
    </row>
    <row r="1683" ht="14.25">
      <c r="A1683" s="93"/>
    </row>
    <row r="1684" ht="14.25">
      <c r="A1684" s="93"/>
    </row>
    <row r="1685" ht="14.25">
      <c r="A1685" s="93"/>
    </row>
    <row r="1686" ht="14.25">
      <c r="A1686" s="93"/>
    </row>
    <row r="1687" ht="14.25">
      <c r="A1687" s="93"/>
    </row>
    <row r="1688" ht="14.25">
      <c r="A1688" s="93"/>
    </row>
    <row r="1689" ht="14.25">
      <c r="A1689" s="93"/>
    </row>
    <row r="1690" ht="14.25">
      <c r="A1690" s="93"/>
    </row>
    <row r="1691" ht="14.25">
      <c r="A1691" s="93"/>
    </row>
    <row r="1692" ht="14.25">
      <c r="A1692" s="93"/>
    </row>
    <row r="1693" ht="14.25">
      <c r="A1693" s="93"/>
    </row>
    <row r="1694" ht="14.25">
      <c r="A1694" s="93"/>
    </row>
    <row r="1695" ht="14.25">
      <c r="A1695" s="93"/>
    </row>
    <row r="1696" ht="14.25">
      <c r="A1696" s="93"/>
    </row>
    <row r="1697" ht="14.25">
      <c r="A1697" s="93"/>
    </row>
    <row r="1698" ht="14.25">
      <c r="A1698" s="93"/>
    </row>
    <row r="1699" ht="14.25">
      <c r="A1699" s="93"/>
    </row>
    <row r="1700" ht="14.25">
      <c r="A1700" s="93"/>
    </row>
    <row r="1701" ht="14.25">
      <c r="A1701" s="93"/>
    </row>
    <row r="1702" ht="14.25">
      <c r="A1702" s="93"/>
    </row>
    <row r="1703" ht="14.25">
      <c r="A1703" s="93"/>
    </row>
    <row r="1704" ht="14.25">
      <c r="A1704" s="93"/>
    </row>
    <row r="1705" ht="14.25">
      <c r="A1705" s="93"/>
    </row>
    <row r="1706" ht="14.25">
      <c r="A1706" s="93"/>
    </row>
    <row r="1707" ht="14.25">
      <c r="A1707" s="93"/>
    </row>
    <row r="1708" ht="14.25">
      <c r="A1708" s="93"/>
    </row>
    <row r="1709" ht="14.25">
      <c r="A1709" s="93"/>
    </row>
    <row r="1710" ht="14.25">
      <c r="A1710" s="93"/>
    </row>
    <row r="1711" ht="14.25">
      <c r="A1711" s="93"/>
    </row>
    <row r="1712" ht="14.25">
      <c r="A1712" s="93"/>
    </row>
    <row r="1713" ht="14.25">
      <c r="A1713" s="93"/>
    </row>
    <row r="1714" ht="14.25">
      <c r="A1714" s="93"/>
    </row>
    <row r="1715" ht="14.25">
      <c r="A1715" s="93"/>
    </row>
    <row r="1716" ht="14.25">
      <c r="A1716" s="93"/>
    </row>
    <row r="1717" ht="14.25">
      <c r="A1717" s="93"/>
    </row>
    <row r="1718" ht="14.25">
      <c r="A1718" s="93"/>
    </row>
    <row r="1719" ht="14.25">
      <c r="A1719" s="93"/>
    </row>
    <row r="1720" ht="14.25">
      <c r="A1720" s="93"/>
    </row>
    <row r="1721" ht="14.25">
      <c r="A1721" s="93"/>
    </row>
    <row r="1722" ht="14.25">
      <c r="A1722" s="93"/>
    </row>
    <row r="1723" ht="14.25">
      <c r="A1723" s="93"/>
    </row>
    <row r="1724" ht="14.25">
      <c r="A1724" s="93"/>
    </row>
    <row r="1725" ht="14.25">
      <c r="A1725" s="93"/>
    </row>
    <row r="1726" ht="14.25">
      <c r="A1726" s="93"/>
    </row>
    <row r="1727" ht="14.25">
      <c r="A1727" s="93"/>
    </row>
    <row r="1728" ht="14.25">
      <c r="A1728" s="93"/>
    </row>
    <row r="1729" ht="14.25">
      <c r="A1729" s="93"/>
    </row>
    <row r="1730" ht="14.25">
      <c r="A1730" s="93"/>
    </row>
    <row r="1731" ht="14.25">
      <c r="A1731" s="93"/>
    </row>
    <row r="1732" ht="14.25">
      <c r="A1732" s="93"/>
    </row>
    <row r="1733" ht="14.25">
      <c r="A1733" s="93"/>
    </row>
    <row r="1734" ht="14.25">
      <c r="A1734" s="93"/>
    </row>
    <row r="1735" ht="14.25">
      <c r="A1735" s="93"/>
    </row>
    <row r="1736" ht="14.25">
      <c r="A1736" s="93"/>
    </row>
    <row r="1737" ht="14.25">
      <c r="A1737" s="93"/>
    </row>
    <row r="1738" ht="14.25">
      <c r="A1738" s="93"/>
    </row>
    <row r="1739" ht="14.25">
      <c r="A1739" s="93"/>
    </row>
    <row r="1740" ht="14.25">
      <c r="A1740" s="93"/>
    </row>
    <row r="1741" ht="14.25">
      <c r="A1741" s="93"/>
    </row>
    <row r="1742" ht="14.25">
      <c r="A1742" s="93"/>
    </row>
    <row r="1743" ht="14.25">
      <c r="A1743" s="93"/>
    </row>
    <row r="1744" ht="14.25">
      <c r="A1744" s="93"/>
    </row>
    <row r="1745" ht="14.25">
      <c r="A1745" s="93"/>
    </row>
    <row r="1746" ht="14.25">
      <c r="A1746" s="93"/>
    </row>
    <row r="1747" ht="14.25">
      <c r="A1747" s="93"/>
    </row>
    <row r="1748" ht="14.25">
      <c r="A1748" s="93"/>
    </row>
    <row r="1749" ht="14.25">
      <c r="A1749" s="93"/>
    </row>
    <row r="1750" ht="14.25">
      <c r="A1750" s="93"/>
    </row>
    <row r="1751" ht="14.25">
      <c r="A1751" s="93"/>
    </row>
    <row r="1752" ht="14.25">
      <c r="A1752" s="93"/>
    </row>
    <row r="1753" ht="14.25">
      <c r="A1753" s="93"/>
    </row>
    <row r="1754" ht="14.25">
      <c r="A1754" s="93"/>
    </row>
    <row r="1755" ht="14.25">
      <c r="A1755" s="93"/>
    </row>
    <row r="1756" ht="14.25">
      <c r="A1756" s="93"/>
    </row>
    <row r="1757" ht="14.25">
      <c r="A1757" s="93"/>
    </row>
    <row r="1758" ht="14.25">
      <c r="A1758" s="93"/>
    </row>
    <row r="1759" ht="14.25">
      <c r="A1759" s="93"/>
    </row>
    <row r="1760" ht="14.25">
      <c r="A1760" s="93"/>
    </row>
    <row r="1761" ht="14.25">
      <c r="A1761" s="93"/>
    </row>
    <row r="1762" ht="14.25">
      <c r="A1762" s="93"/>
    </row>
    <row r="1763" ht="14.25">
      <c r="A1763" s="93"/>
    </row>
    <row r="1764" ht="14.25">
      <c r="A1764" s="93"/>
    </row>
    <row r="1765" ht="14.25">
      <c r="A1765" s="93"/>
    </row>
    <row r="1766" ht="14.25">
      <c r="A1766" s="93"/>
    </row>
    <row r="1767" ht="14.25">
      <c r="A1767" s="93"/>
    </row>
    <row r="1768" ht="14.25">
      <c r="A1768" s="93"/>
    </row>
    <row r="1769" ht="14.25">
      <c r="A1769" s="93"/>
    </row>
    <row r="1770" ht="14.25">
      <c r="A1770" s="93"/>
    </row>
    <row r="1771" ht="14.25">
      <c r="A1771" s="93"/>
    </row>
    <row r="1772" ht="14.25">
      <c r="A1772" s="93"/>
    </row>
    <row r="1773" ht="14.25">
      <c r="A1773" s="93"/>
    </row>
    <row r="1774" ht="14.25">
      <c r="A1774" s="93"/>
    </row>
    <row r="1775" ht="14.25">
      <c r="A1775" s="93"/>
    </row>
    <row r="1776" ht="14.25">
      <c r="A1776" s="93"/>
    </row>
    <row r="1777" ht="14.25">
      <c r="A1777" s="93"/>
    </row>
    <row r="1778" ht="14.25">
      <c r="A1778" s="93"/>
    </row>
    <row r="1779" ht="14.25">
      <c r="A1779" s="93"/>
    </row>
    <row r="1780" ht="14.25">
      <c r="A1780" s="93"/>
    </row>
    <row r="1781" ht="14.25">
      <c r="A1781" s="93"/>
    </row>
    <row r="1782" ht="14.25">
      <c r="A1782" s="93"/>
    </row>
    <row r="1783" ht="14.25">
      <c r="A1783" s="93"/>
    </row>
    <row r="1784" ht="14.25">
      <c r="A1784" s="93"/>
    </row>
    <row r="1785" ht="14.25">
      <c r="A1785" s="93"/>
    </row>
    <row r="1786" ht="14.25">
      <c r="A1786" s="93"/>
    </row>
    <row r="1787" ht="14.25">
      <c r="A1787" s="93"/>
    </row>
    <row r="1788" ht="14.25">
      <c r="A1788" s="93"/>
    </row>
    <row r="1789" ht="14.25">
      <c r="A1789" s="93"/>
    </row>
    <row r="1790" ht="14.25">
      <c r="A1790" s="93"/>
    </row>
    <row r="1791" ht="14.25">
      <c r="A1791" s="93"/>
    </row>
    <row r="1792" ht="14.25">
      <c r="A1792" s="93"/>
    </row>
    <row r="1793" ht="14.25">
      <c r="A1793" s="93"/>
    </row>
    <row r="1794" ht="14.25">
      <c r="A1794" s="93"/>
    </row>
    <row r="1795" ht="14.25">
      <c r="A1795" s="93"/>
    </row>
    <row r="1796" ht="14.25">
      <c r="A1796" s="93"/>
    </row>
    <row r="1797" ht="14.25">
      <c r="A1797" s="93"/>
    </row>
    <row r="1798" ht="14.25">
      <c r="A1798" s="93"/>
    </row>
    <row r="1799" ht="14.25">
      <c r="A1799" s="93"/>
    </row>
    <row r="1800" ht="14.25">
      <c r="A1800" s="93"/>
    </row>
    <row r="1801" ht="14.25">
      <c r="A1801" s="93"/>
    </row>
    <row r="1802" ht="14.25">
      <c r="A1802" s="93"/>
    </row>
    <row r="1803" ht="14.25">
      <c r="A1803" s="93"/>
    </row>
    <row r="1804" ht="14.25">
      <c r="A1804" s="93"/>
    </row>
    <row r="1805" ht="14.25">
      <c r="A1805" s="93"/>
    </row>
    <row r="1806" ht="14.25">
      <c r="A1806" s="93"/>
    </row>
    <row r="1807" ht="14.25">
      <c r="A1807" s="93"/>
    </row>
    <row r="1808" ht="14.25">
      <c r="A1808" s="93"/>
    </row>
    <row r="1809" ht="14.25">
      <c r="A1809" s="93"/>
    </row>
    <row r="1810" ht="14.25">
      <c r="A1810" s="93"/>
    </row>
    <row r="1811" ht="14.25">
      <c r="A1811" s="93"/>
    </row>
    <row r="1812" ht="14.25">
      <c r="A1812" s="93"/>
    </row>
    <row r="1813" ht="14.25">
      <c r="A1813" s="93"/>
    </row>
    <row r="1814" ht="14.25">
      <c r="A1814" s="93"/>
    </row>
    <row r="1815" ht="14.25">
      <c r="A1815" s="93"/>
    </row>
    <row r="1816" ht="14.25">
      <c r="A1816" s="93"/>
    </row>
    <row r="1817" ht="14.25">
      <c r="A1817" s="93"/>
    </row>
    <row r="1818" ht="14.25">
      <c r="A1818" s="93"/>
    </row>
    <row r="1819" ht="14.25">
      <c r="A1819" s="93"/>
    </row>
    <row r="1820" ht="14.25">
      <c r="A1820" s="93"/>
    </row>
    <row r="1821" ht="14.25">
      <c r="A1821" s="93"/>
    </row>
    <row r="1822" ht="14.25">
      <c r="A1822" s="93"/>
    </row>
    <row r="1823" ht="14.25">
      <c r="A1823" s="93"/>
    </row>
    <row r="1824" ht="14.25">
      <c r="A1824" s="93"/>
    </row>
    <row r="1825" ht="14.25">
      <c r="A1825" s="93"/>
    </row>
    <row r="1826" ht="14.25">
      <c r="A1826" s="93"/>
    </row>
    <row r="1827" ht="14.25">
      <c r="A1827" s="93"/>
    </row>
    <row r="1828" ht="14.25">
      <c r="A1828" s="93"/>
    </row>
    <row r="1829" ht="14.25">
      <c r="A1829" s="93"/>
    </row>
    <row r="1830" ht="14.25">
      <c r="A1830" s="93"/>
    </row>
    <row r="1831" ht="14.25">
      <c r="A1831" s="93"/>
    </row>
    <row r="1832" ht="14.25">
      <c r="A1832" s="93"/>
    </row>
    <row r="1833" ht="14.25">
      <c r="A1833" s="93"/>
    </row>
    <row r="1834" ht="14.25">
      <c r="A1834" s="93"/>
    </row>
    <row r="1835" ht="14.25">
      <c r="A1835" s="93"/>
    </row>
    <row r="1836" ht="14.25">
      <c r="A1836" s="93"/>
    </row>
    <row r="1837" ht="14.25">
      <c r="A1837" s="93"/>
    </row>
    <row r="1838" ht="14.25">
      <c r="A1838" s="93"/>
    </row>
    <row r="1839" ht="14.25">
      <c r="A1839" s="93"/>
    </row>
    <row r="1840" ht="14.25">
      <c r="A1840" s="93"/>
    </row>
    <row r="1841" ht="14.25">
      <c r="A1841" s="93"/>
    </row>
    <row r="1842" ht="14.25">
      <c r="A1842" s="93"/>
    </row>
    <row r="1843" ht="14.25">
      <c r="A1843" s="93"/>
    </row>
    <row r="1844" ht="14.25">
      <c r="A1844" s="93"/>
    </row>
    <row r="1845" ht="14.25">
      <c r="A1845" s="93"/>
    </row>
    <row r="1846" ht="14.25">
      <c r="A1846" s="93"/>
    </row>
    <row r="1847" ht="14.25">
      <c r="A1847" s="93"/>
    </row>
    <row r="1848" ht="14.25">
      <c r="A1848" s="93"/>
    </row>
    <row r="1849" ht="14.25">
      <c r="A1849" s="93"/>
    </row>
    <row r="1850" ht="14.25">
      <c r="A1850" s="93"/>
    </row>
    <row r="1851" ht="14.25">
      <c r="A1851" s="93"/>
    </row>
    <row r="1852" ht="14.25">
      <c r="A1852" s="93"/>
    </row>
    <row r="1853" ht="14.25">
      <c r="A1853" s="93"/>
    </row>
    <row r="1854" ht="14.25">
      <c r="A1854" s="93"/>
    </row>
    <row r="1855" ht="14.25">
      <c r="A1855" s="93"/>
    </row>
    <row r="1856" ht="14.25">
      <c r="A1856" s="93"/>
    </row>
    <row r="1857" ht="14.25">
      <c r="A1857" s="93"/>
    </row>
    <row r="1858" ht="14.25">
      <c r="A1858" s="93"/>
    </row>
    <row r="1859" ht="14.25">
      <c r="A1859" s="93"/>
    </row>
    <row r="1860" ht="14.25">
      <c r="A1860" s="93"/>
    </row>
    <row r="1861" ht="14.25">
      <c r="A1861" s="93"/>
    </row>
    <row r="1862" ht="14.25">
      <c r="A1862" s="93"/>
    </row>
    <row r="1863" ht="14.25">
      <c r="A1863" s="93"/>
    </row>
    <row r="1864" ht="14.25">
      <c r="A1864" s="93"/>
    </row>
    <row r="1865" ht="14.25">
      <c r="A1865" s="93"/>
    </row>
    <row r="1866" ht="14.25">
      <c r="A1866" s="93"/>
    </row>
    <row r="1867" ht="14.25">
      <c r="A1867" s="93"/>
    </row>
    <row r="1868" ht="14.25">
      <c r="A1868" s="93"/>
    </row>
    <row r="1869" ht="14.25">
      <c r="A1869" s="93"/>
    </row>
    <row r="1870" ht="14.25">
      <c r="A1870" s="93"/>
    </row>
    <row r="1871" ht="14.25">
      <c r="A1871" s="93"/>
    </row>
    <row r="1872" ht="14.25">
      <c r="A1872" s="93"/>
    </row>
    <row r="1873" ht="14.25">
      <c r="A1873" s="93"/>
    </row>
    <row r="1874" ht="14.25">
      <c r="A1874" s="93"/>
    </row>
    <row r="1875" ht="14.25">
      <c r="A1875" s="93"/>
    </row>
    <row r="1876" ht="14.25">
      <c r="A1876" s="93"/>
    </row>
    <row r="1877" ht="14.25">
      <c r="A1877" s="93"/>
    </row>
    <row r="1878" ht="14.25">
      <c r="A1878" s="93"/>
    </row>
    <row r="1879" ht="14.25">
      <c r="A1879" s="93"/>
    </row>
    <row r="1880" ht="14.25">
      <c r="A1880" s="93"/>
    </row>
    <row r="1881" ht="14.25">
      <c r="A1881" s="93"/>
    </row>
    <row r="1882" ht="14.25">
      <c r="A1882" s="93"/>
    </row>
    <row r="1883" ht="14.25">
      <c r="A1883" s="93"/>
    </row>
    <row r="1884" ht="14.25">
      <c r="A1884" s="93"/>
    </row>
    <row r="1885" ht="14.25">
      <c r="A1885" s="93"/>
    </row>
    <row r="1886" ht="14.25">
      <c r="A1886" s="93"/>
    </row>
    <row r="1887" ht="14.25">
      <c r="A1887" s="93"/>
    </row>
    <row r="1888" ht="14.25">
      <c r="A1888" s="93"/>
    </row>
    <row r="1889" ht="14.25">
      <c r="A1889" s="93"/>
    </row>
    <row r="1890" ht="14.25">
      <c r="A1890" s="93"/>
    </row>
    <row r="1891" ht="14.25">
      <c r="A1891" s="93"/>
    </row>
    <row r="1892" ht="14.25">
      <c r="A1892" s="93"/>
    </row>
    <row r="1893" ht="14.25">
      <c r="A1893" s="93"/>
    </row>
    <row r="1894" ht="14.25">
      <c r="A1894" s="93"/>
    </row>
    <row r="1895" ht="14.25">
      <c r="A1895" s="93"/>
    </row>
    <row r="1896" ht="14.25">
      <c r="A1896" s="93"/>
    </row>
    <row r="1897" ht="14.25">
      <c r="A1897" s="93"/>
    </row>
    <row r="1898" ht="14.25">
      <c r="A1898" s="93"/>
    </row>
    <row r="1899" ht="14.25">
      <c r="A1899" s="93"/>
    </row>
    <row r="1900" ht="14.25">
      <c r="A1900" s="93"/>
    </row>
    <row r="1901" ht="14.25">
      <c r="A1901" s="93"/>
    </row>
    <row r="1902" ht="14.25">
      <c r="A1902" s="93"/>
    </row>
    <row r="1903" ht="14.25">
      <c r="A1903" s="93"/>
    </row>
    <row r="1904" ht="14.25">
      <c r="A1904" s="93"/>
    </row>
    <row r="1905" ht="14.25">
      <c r="A1905" s="93"/>
    </row>
    <row r="1906" ht="14.25">
      <c r="A1906" s="93"/>
    </row>
    <row r="1907" ht="14.25">
      <c r="A1907" s="93"/>
    </row>
    <row r="1908" ht="14.25">
      <c r="A1908" s="93"/>
    </row>
    <row r="1909" ht="14.25">
      <c r="A1909" s="93"/>
    </row>
    <row r="1910" ht="14.25">
      <c r="A1910" s="93"/>
    </row>
    <row r="1911" ht="14.25">
      <c r="A1911" s="93"/>
    </row>
    <row r="1912" ht="14.25">
      <c r="A1912" s="93"/>
    </row>
    <row r="1913" ht="14.25">
      <c r="A1913" s="93"/>
    </row>
    <row r="1914" ht="14.25">
      <c r="A1914" s="93"/>
    </row>
    <row r="1915" ht="14.25">
      <c r="A1915" s="93"/>
    </row>
    <row r="1916" ht="14.25">
      <c r="A1916" s="93"/>
    </row>
    <row r="1917" ht="14.25">
      <c r="A1917" s="93"/>
    </row>
    <row r="1918" ht="14.25">
      <c r="A1918" s="93"/>
    </row>
    <row r="1919" ht="14.25">
      <c r="A1919" s="93"/>
    </row>
    <row r="1920" ht="14.25">
      <c r="A1920" s="93"/>
    </row>
    <row r="1921" ht="14.25">
      <c r="A1921" s="93"/>
    </row>
    <row r="1922" ht="14.25">
      <c r="A1922" s="93"/>
    </row>
    <row r="1923" ht="14.25">
      <c r="A1923" s="93"/>
    </row>
    <row r="1924" ht="14.25">
      <c r="A1924" s="93"/>
    </row>
    <row r="1925" ht="14.25">
      <c r="A1925" s="93"/>
    </row>
    <row r="1926" ht="14.25">
      <c r="A1926" s="93"/>
    </row>
    <row r="1927" ht="14.25">
      <c r="A1927" s="93"/>
    </row>
    <row r="1928" ht="14.25">
      <c r="A1928" s="93"/>
    </row>
    <row r="1929" ht="14.25">
      <c r="A1929" s="93"/>
    </row>
    <row r="1930" ht="14.25">
      <c r="A1930" s="93"/>
    </row>
    <row r="1931" ht="14.25">
      <c r="A1931" s="93"/>
    </row>
    <row r="1932" ht="14.25">
      <c r="A1932" s="93"/>
    </row>
    <row r="1933" ht="14.25">
      <c r="A1933" s="93"/>
    </row>
    <row r="1934" ht="14.25">
      <c r="A1934" s="93"/>
    </row>
    <row r="1935" ht="14.25">
      <c r="A1935" s="93"/>
    </row>
    <row r="1936" ht="14.25">
      <c r="A1936" s="93"/>
    </row>
    <row r="1937" ht="14.25">
      <c r="A1937" s="93"/>
    </row>
    <row r="1938" ht="14.25">
      <c r="A1938" s="93"/>
    </row>
    <row r="1939" ht="14.25">
      <c r="A1939" s="93"/>
    </row>
    <row r="1940" ht="14.25">
      <c r="A1940" s="93"/>
    </row>
    <row r="1941" ht="14.25">
      <c r="A1941" s="93"/>
    </row>
    <row r="1942" ht="14.25">
      <c r="A1942" s="93"/>
    </row>
    <row r="1943" ht="14.25">
      <c r="A1943" s="93"/>
    </row>
    <row r="1944" ht="14.25">
      <c r="A1944" s="93"/>
    </row>
    <row r="1945" ht="14.25">
      <c r="A1945" s="93"/>
    </row>
    <row r="1946" ht="14.25">
      <c r="A1946" s="93"/>
    </row>
    <row r="1947" ht="14.25">
      <c r="A1947" s="93"/>
    </row>
    <row r="1948" ht="14.25">
      <c r="A1948" s="93"/>
    </row>
    <row r="1949" ht="14.25">
      <c r="A1949" s="93"/>
    </row>
    <row r="1950" ht="14.25">
      <c r="A1950" s="93"/>
    </row>
    <row r="1951" ht="14.25">
      <c r="A1951" s="93"/>
    </row>
    <row r="1952" ht="14.25">
      <c r="A1952" s="93"/>
    </row>
    <row r="1953" ht="14.25">
      <c r="A1953" s="93"/>
    </row>
    <row r="1954" ht="14.25">
      <c r="A1954" s="93"/>
    </row>
    <row r="1955" ht="14.25">
      <c r="A1955" s="93"/>
    </row>
    <row r="1956" ht="14.25">
      <c r="A1956" s="93"/>
    </row>
    <row r="1957" ht="14.25">
      <c r="A1957" s="93"/>
    </row>
    <row r="1958" ht="14.25">
      <c r="A1958" s="93"/>
    </row>
    <row r="1959" ht="14.25">
      <c r="A1959" s="93"/>
    </row>
    <row r="1960" ht="14.25">
      <c r="A1960" s="93"/>
    </row>
    <row r="1961" ht="14.25">
      <c r="A1961" s="93"/>
    </row>
    <row r="1962" ht="14.25">
      <c r="A1962" s="93"/>
    </row>
    <row r="1963" ht="14.25">
      <c r="A1963" s="93"/>
    </row>
    <row r="1964" ht="14.25">
      <c r="A1964" s="93"/>
    </row>
    <row r="1965" ht="14.25">
      <c r="A1965" s="93"/>
    </row>
    <row r="1966" ht="14.25">
      <c r="A1966" s="93"/>
    </row>
    <row r="1967" ht="14.25">
      <c r="A1967" s="93"/>
    </row>
    <row r="1968" ht="14.25">
      <c r="A1968" s="93"/>
    </row>
    <row r="1969" ht="14.25">
      <c r="A1969" s="93"/>
    </row>
    <row r="1970" ht="14.25">
      <c r="A1970" s="93"/>
    </row>
    <row r="1971" ht="14.25">
      <c r="A1971" s="93"/>
    </row>
    <row r="1972" ht="14.25">
      <c r="A1972" s="93"/>
    </row>
    <row r="1973" ht="14.25">
      <c r="A1973" s="93"/>
    </row>
    <row r="1974" ht="14.25">
      <c r="A1974" s="93"/>
    </row>
    <row r="1975" ht="14.25">
      <c r="A1975" s="93"/>
    </row>
    <row r="1976" ht="14.25">
      <c r="A1976" s="93"/>
    </row>
    <row r="1977" ht="14.25">
      <c r="A1977" s="93"/>
    </row>
    <row r="1978" ht="14.25">
      <c r="A1978" s="93"/>
    </row>
    <row r="1979" ht="14.25">
      <c r="A1979" s="93"/>
    </row>
    <row r="1980" ht="14.25">
      <c r="A1980" s="93"/>
    </row>
    <row r="1981" ht="14.25">
      <c r="A1981" s="93"/>
    </row>
    <row r="1982" ht="14.25">
      <c r="A1982" s="93"/>
    </row>
    <row r="1983" ht="14.25">
      <c r="A1983" s="93"/>
    </row>
    <row r="1984" ht="14.25">
      <c r="A1984" s="93"/>
    </row>
    <row r="1985" ht="14.25">
      <c r="A1985" s="93"/>
    </row>
    <row r="1986" ht="14.25">
      <c r="A1986" s="93"/>
    </row>
    <row r="1987" ht="14.25">
      <c r="A1987" s="93"/>
    </row>
    <row r="1988" ht="14.25">
      <c r="A1988" s="93"/>
    </row>
    <row r="1989" ht="14.25">
      <c r="A1989" s="93"/>
    </row>
    <row r="1990" ht="14.25">
      <c r="A1990" s="93"/>
    </row>
    <row r="1991" ht="14.25">
      <c r="A1991" s="93"/>
    </row>
    <row r="1992" ht="14.25">
      <c r="A1992" s="93"/>
    </row>
    <row r="1993" ht="14.25">
      <c r="A1993" s="93"/>
    </row>
    <row r="1994" ht="14.25">
      <c r="A1994" s="93"/>
    </row>
    <row r="1995" ht="14.25">
      <c r="A1995" s="93"/>
    </row>
    <row r="1996" ht="14.25">
      <c r="A1996" s="93"/>
    </row>
    <row r="1997" ht="14.25">
      <c r="A1997" s="93"/>
    </row>
    <row r="1998" ht="14.25">
      <c r="A1998" s="93"/>
    </row>
    <row r="1999" ht="14.25">
      <c r="A1999" s="93"/>
    </row>
    <row r="2000" ht="14.25">
      <c r="A2000" s="93"/>
    </row>
    <row r="2001" ht="14.25">
      <c r="A2001" s="93"/>
    </row>
    <row r="2002" ht="14.25">
      <c r="A2002" s="93"/>
    </row>
    <row r="2003" ht="14.25">
      <c r="A2003" s="93"/>
    </row>
    <row r="2004" ht="14.25">
      <c r="A2004" s="93"/>
    </row>
    <row r="2005" ht="14.25">
      <c r="A2005" s="93"/>
    </row>
    <row r="2006" ht="14.25">
      <c r="A2006" s="93"/>
    </row>
    <row r="2007" ht="14.25">
      <c r="A2007" s="93"/>
    </row>
    <row r="2008" ht="14.25">
      <c r="A2008" s="93"/>
    </row>
    <row r="2009" ht="14.25">
      <c r="A2009" s="93"/>
    </row>
    <row r="2010" ht="14.25">
      <c r="A2010" s="93"/>
    </row>
    <row r="2011" ht="14.25">
      <c r="A2011" s="93"/>
    </row>
    <row r="2012" ht="14.25">
      <c r="A2012" s="93"/>
    </row>
    <row r="2013" ht="14.25">
      <c r="A2013" s="93"/>
    </row>
    <row r="2014" ht="14.25">
      <c r="A2014" s="93"/>
    </row>
    <row r="2015" ht="14.25">
      <c r="A2015" s="93"/>
    </row>
    <row r="2016" ht="14.25">
      <c r="A2016" s="93"/>
    </row>
    <row r="2017" ht="14.25">
      <c r="A2017" s="93"/>
    </row>
    <row r="2018" ht="14.25">
      <c r="A2018" s="93"/>
    </row>
    <row r="2019" ht="14.25">
      <c r="A2019" s="93"/>
    </row>
    <row r="2020" ht="14.25">
      <c r="A2020" s="93"/>
    </row>
    <row r="2021" ht="14.25">
      <c r="A2021" s="93"/>
    </row>
    <row r="2022" ht="14.25">
      <c r="A2022" s="93"/>
    </row>
    <row r="2023" ht="14.25">
      <c r="A2023" s="93"/>
    </row>
    <row r="2024" ht="14.25">
      <c r="A2024" s="93"/>
    </row>
    <row r="2025" ht="14.25">
      <c r="A2025" s="93"/>
    </row>
    <row r="2026" ht="14.25">
      <c r="A2026" s="93"/>
    </row>
    <row r="2027" ht="14.25">
      <c r="A2027" s="93"/>
    </row>
    <row r="2028" ht="14.25">
      <c r="A2028" s="93"/>
    </row>
    <row r="2029" ht="14.25">
      <c r="A2029" s="93"/>
    </row>
    <row r="2030" ht="14.25">
      <c r="A2030" s="93"/>
    </row>
    <row r="2031" ht="14.25">
      <c r="A2031" s="93"/>
    </row>
    <row r="2032" ht="14.25">
      <c r="A2032" s="93"/>
    </row>
    <row r="2033" ht="14.25">
      <c r="A2033" s="93"/>
    </row>
    <row r="2034" ht="14.25">
      <c r="A2034" s="93"/>
    </row>
    <row r="2035" ht="14.25">
      <c r="A2035" s="93"/>
    </row>
    <row r="2036" ht="14.25">
      <c r="A2036" s="93"/>
    </row>
    <row r="2037" ht="14.25">
      <c r="A2037" s="93"/>
    </row>
    <row r="2038" ht="14.25">
      <c r="A2038" s="93"/>
    </row>
    <row r="2039" ht="14.25">
      <c r="A2039" s="93"/>
    </row>
    <row r="2040" ht="14.25">
      <c r="A2040" s="93"/>
    </row>
    <row r="2041" ht="14.25">
      <c r="A2041" s="93"/>
    </row>
    <row r="2042" ht="14.25">
      <c r="A2042" s="93"/>
    </row>
    <row r="2043" ht="14.25">
      <c r="A2043" s="93"/>
    </row>
    <row r="2044" ht="14.25">
      <c r="A2044" s="93"/>
    </row>
    <row r="2045" ht="14.25">
      <c r="A2045" s="93"/>
    </row>
    <row r="2046" ht="14.25">
      <c r="A2046" s="93"/>
    </row>
    <row r="2047" ht="14.25">
      <c r="A2047" s="93"/>
    </row>
    <row r="2048" ht="14.25">
      <c r="A2048" s="93"/>
    </row>
    <row r="2049" ht="14.25">
      <c r="A2049" s="93"/>
    </row>
    <row r="2050" ht="14.25">
      <c r="A2050" s="93"/>
    </row>
    <row r="2051" ht="14.25">
      <c r="A2051" s="93"/>
    </row>
    <row r="2052" ht="14.25">
      <c r="A2052" s="93"/>
    </row>
    <row r="2053" ht="14.25">
      <c r="A2053" s="93"/>
    </row>
    <row r="2054" ht="14.25">
      <c r="A2054" s="93"/>
    </row>
    <row r="2055" ht="14.25">
      <c r="A2055" s="93"/>
    </row>
    <row r="2056" ht="14.25">
      <c r="A2056" s="93"/>
    </row>
    <row r="2057" ht="14.25">
      <c r="A2057" s="93"/>
    </row>
    <row r="2058" ht="14.25">
      <c r="A2058" s="93"/>
    </row>
    <row r="2059" ht="14.25">
      <c r="A2059" s="93"/>
    </row>
    <row r="2060" ht="14.25">
      <c r="A2060" s="93"/>
    </row>
    <row r="2061" ht="14.25">
      <c r="A2061" s="93"/>
    </row>
    <row r="2062" ht="14.25">
      <c r="A2062" s="93"/>
    </row>
    <row r="2063" ht="14.25">
      <c r="A2063" s="93"/>
    </row>
    <row r="2064" ht="14.25">
      <c r="A2064" s="93"/>
    </row>
    <row r="2065" ht="14.25">
      <c r="A2065" s="93"/>
    </row>
    <row r="2066" ht="14.25">
      <c r="A2066" s="93"/>
    </row>
    <row r="2067" ht="14.25">
      <c r="A2067" s="93"/>
    </row>
    <row r="2068" ht="14.25">
      <c r="A2068" s="93"/>
    </row>
    <row r="2069" ht="14.25">
      <c r="A2069" s="93"/>
    </row>
    <row r="2070" ht="14.25">
      <c r="A2070" s="93"/>
    </row>
    <row r="2071" ht="14.25">
      <c r="A2071" s="93"/>
    </row>
    <row r="2072" ht="14.25">
      <c r="A2072" s="93"/>
    </row>
    <row r="2073" ht="14.25">
      <c r="A2073" s="93"/>
    </row>
    <row r="2074" ht="14.25">
      <c r="A2074" s="93"/>
    </row>
    <row r="2075" ht="14.25">
      <c r="A2075" s="93"/>
    </row>
    <row r="2076" ht="14.25">
      <c r="A2076" s="93"/>
    </row>
    <row r="2077" ht="14.25">
      <c r="A2077" s="93"/>
    </row>
    <row r="2078" ht="14.25">
      <c r="A2078" s="93"/>
    </row>
    <row r="2079" ht="14.25">
      <c r="A2079" s="93"/>
    </row>
    <row r="2080" ht="14.25">
      <c r="A2080" s="93"/>
    </row>
    <row r="2081" ht="14.25">
      <c r="A2081" s="93"/>
    </row>
    <row r="2082" ht="14.25">
      <c r="A2082" s="93"/>
    </row>
    <row r="2083" ht="14.25">
      <c r="A2083" s="93"/>
    </row>
    <row r="2084" ht="14.25">
      <c r="A2084" s="93"/>
    </row>
    <row r="2085" ht="14.25">
      <c r="A2085" s="93"/>
    </row>
    <row r="2086" ht="14.25">
      <c r="A2086" s="93"/>
    </row>
    <row r="2087" ht="14.25">
      <c r="A2087" s="93"/>
    </row>
    <row r="2088" ht="14.25">
      <c r="A2088" s="93"/>
    </row>
    <row r="2089" ht="14.25">
      <c r="A2089" s="93"/>
    </row>
    <row r="2090" ht="14.25">
      <c r="A2090" s="93"/>
    </row>
    <row r="2091" ht="14.25">
      <c r="A2091" s="93"/>
    </row>
    <row r="2092" ht="14.25">
      <c r="A2092" s="93"/>
    </row>
    <row r="2093" ht="14.25">
      <c r="A2093" s="93"/>
    </row>
    <row r="2094" ht="14.25">
      <c r="A2094" s="93"/>
    </row>
    <row r="2095" ht="14.25">
      <c r="A2095" s="93"/>
    </row>
    <row r="2096" ht="14.25">
      <c r="A2096" s="93"/>
    </row>
    <row r="2097" ht="14.25">
      <c r="A2097" s="93"/>
    </row>
    <row r="2098" ht="14.25">
      <c r="A2098" s="93"/>
    </row>
    <row r="2099" ht="14.25">
      <c r="A2099" s="93"/>
    </row>
    <row r="2100" ht="14.25">
      <c r="A2100" s="93"/>
    </row>
    <row r="2101" ht="14.25">
      <c r="A2101" s="93"/>
    </row>
    <row r="2102" ht="14.25">
      <c r="A2102" s="93"/>
    </row>
    <row r="2103" ht="14.25">
      <c r="A2103" s="93"/>
    </row>
    <row r="2104" ht="14.25">
      <c r="A2104" s="93"/>
    </row>
    <row r="2105" ht="14.25">
      <c r="A2105" s="93"/>
    </row>
    <row r="2106" ht="14.25">
      <c r="A2106" s="93"/>
    </row>
    <row r="2107" ht="14.25">
      <c r="A2107" s="93"/>
    </row>
    <row r="2108" ht="14.25">
      <c r="A2108" s="93"/>
    </row>
    <row r="2109" ht="14.25">
      <c r="A2109" s="93"/>
    </row>
    <row r="2110" ht="14.25">
      <c r="A2110" s="93"/>
    </row>
    <row r="2111" ht="14.25">
      <c r="A2111" s="93"/>
    </row>
    <row r="2112" ht="14.25">
      <c r="A2112" s="93"/>
    </row>
    <row r="2113" ht="14.25">
      <c r="A2113" s="93"/>
    </row>
    <row r="2114" ht="14.25">
      <c r="A2114" s="93"/>
    </row>
    <row r="2115" ht="14.25">
      <c r="A2115" s="93"/>
    </row>
    <row r="2116" ht="14.25">
      <c r="A2116" s="93"/>
    </row>
    <row r="2117" ht="14.25">
      <c r="A2117" s="93"/>
    </row>
    <row r="2118" ht="14.25">
      <c r="A2118" s="93"/>
    </row>
    <row r="2119" ht="14.25">
      <c r="A2119" s="93"/>
    </row>
    <row r="2120" ht="14.25">
      <c r="A2120" s="93"/>
    </row>
    <row r="2121" ht="14.25">
      <c r="A2121" s="93"/>
    </row>
    <row r="2122" ht="14.25">
      <c r="A2122" s="93"/>
    </row>
    <row r="2123" ht="14.25">
      <c r="A2123" s="93"/>
    </row>
    <row r="2124" ht="14.25">
      <c r="A2124" s="93"/>
    </row>
    <row r="2125" ht="14.25">
      <c r="A2125" s="93"/>
    </row>
    <row r="2126" ht="14.25">
      <c r="A2126" s="93"/>
    </row>
    <row r="2127" ht="14.25">
      <c r="A2127" s="93"/>
    </row>
    <row r="2128" ht="14.25">
      <c r="A2128" s="93"/>
    </row>
    <row r="2129" ht="14.25">
      <c r="A2129" s="93"/>
    </row>
    <row r="2130" ht="14.25">
      <c r="A2130" s="93"/>
    </row>
    <row r="2131" ht="14.25">
      <c r="A2131" s="93"/>
    </row>
    <row r="2132" ht="14.25">
      <c r="A2132" s="93"/>
    </row>
    <row r="2133" ht="14.25">
      <c r="A2133" s="93"/>
    </row>
    <row r="2134" ht="14.25">
      <c r="A2134" s="93"/>
    </row>
    <row r="2135" ht="14.25">
      <c r="A2135" s="93"/>
    </row>
    <row r="2136" ht="14.25">
      <c r="A2136" s="93"/>
    </row>
    <row r="2137" ht="14.25">
      <c r="A2137" s="93"/>
    </row>
    <row r="2138" ht="14.25">
      <c r="A2138" s="93"/>
    </row>
    <row r="2139" ht="14.25">
      <c r="A2139" s="93"/>
    </row>
    <row r="2140" ht="14.25">
      <c r="A2140" s="93"/>
    </row>
    <row r="2141" ht="14.25">
      <c r="A2141" s="93"/>
    </row>
    <row r="2142" ht="14.25">
      <c r="A2142" s="93"/>
    </row>
    <row r="2143" ht="14.25">
      <c r="A2143" s="93"/>
    </row>
    <row r="2144" ht="14.25">
      <c r="A2144" s="93"/>
    </row>
    <row r="2145" ht="14.25">
      <c r="A2145" s="93"/>
    </row>
    <row r="2146" ht="14.25">
      <c r="A2146" s="93"/>
    </row>
    <row r="2147" ht="14.25">
      <c r="A2147" s="93"/>
    </row>
    <row r="2148" ht="14.25">
      <c r="A2148" s="93"/>
    </row>
    <row r="2149" ht="14.25">
      <c r="A2149" s="93"/>
    </row>
    <row r="2150" ht="14.25">
      <c r="A2150" s="93"/>
    </row>
    <row r="2151" ht="14.25">
      <c r="A2151" s="93"/>
    </row>
    <row r="2152" ht="14.25">
      <c r="A2152" s="93"/>
    </row>
    <row r="2153" ht="14.25">
      <c r="A2153" s="93"/>
    </row>
    <row r="2154" ht="14.25">
      <c r="A2154" s="93"/>
    </row>
    <row r="2155" ht="14.25">
      <c r="A2155" s="93"/>
    </row>
    <row r="2156" ht="14.25">
      <c r="A2156" s="93"/>
    </row>
    <row r="2157" ht="14.25">
      <c r="A2157" s="93"/>
    </row>
    <row r="2158" ht="14.25">
      <c r="A2158" s="93"/>
    </row>
    <row r="2159" ht="14.25">
      <c r="A2159" s="93"/>
    </row>
    <row r="2160" ht="14.25">
      <c r="A2160" s="93"/>
    </row>
    <row r="2161" ht="14.25">
      <c r="A2161" s="93"/>
    </row>
    <row r="2162" ht="14.25">
      <c r="A2162" s="93"/>
    </row>
    <row r="2163" ht="14.25">
      <c r="A2163" s="93"/>
    </row>
    <row r="2164" ht="14.25">
      <c r="A2164" s="93"/>
    </row>
    <row r="2165" ht="14.25">
      <c r="A2165" s="93"/>
    </row>
    <row r="2166" ht="14.25">
      <c r="A2166" s="93"/>
    </row>
    <row r="2167" ht="14.25">
      <c r="A2167" s="93"/>
    </row>
    <row r="2168" ht="14.25">
      <c r="A2168" s="93"/>
    </row>
    <row r="2169" ht="14.25">
      <c r="A2169" s="93"/>
    </row>
    <row r="2170" ht="14.25">
      <c r="A2170" s="93"/>
    </row>
    <row r="2171" ht="14.25">
      <c r="A2171" s="93"/>
    </row>
    <row r="2172" ht="14.25">
      <c r="A2172" s="93"/>
    </row>
    <row r="2173" ht="14.25">
      <c r="A2173" s="93"/>
    </row>
    <row r="2174" ht="14.25">
      <c r="A2174" s="93"/>
    </row>
    <row r="2175" ht="14.25">
      <c r="A2175" s="93"/>
    </row>
    <row r="2176" ht="14.25">
      <c r="A2176" s="93"/>
    </row>
    <row r="2177" ht="14.25">
      <c r="A2177" s="93"/>
    </row>
    <row r="2178" ht="14.25">
      <c r="A2178" s="93"/>
    </row>
    <row r="2179" ht="14.25">
      <c r="A2179" s="93"/>
    </row>
    <row r="2180" ht="14.25">
      <c r="A2180" s="93"/>
    </row>
    <row r="2181" ht="14.25">
      <c r="A2181" s="93"/>
    </row>
    <row r="2182" ht="14.25">
      <c r="A2182" s="93"/>
    </row>
    <row r="2183" ht="14.25">
      <c r="A2183" s="93"/>
    </row>
    <row r="2184" ht="14.25">
      <c r="A2184" s="93"/>
    </row>
    <row r="2185" ht="14.25">
      <c r="A2185" s="93"/>
    </row>
    <row r="2186" ht="14.25">
      <c r="A2186" s="93"/>
    </row>
    <row r="2187" ht="14.25">
      <c r="A2187" s="93"/>
    </row>
    <row r="2188" ht="14.25">
      <c r="A2188" s="93"/>
    </row>
    <row r="2189" ht="14.25">
      <c r="A2189" s="93"/>
    </row>
    <row r="2190" ht="14.25">
      <c r="A2190" s="93"/>
    </row>
    <row r="2191" ht="14.25">
      <c r="A2191" s="93"/>
    </row>
    <row r="2192" ht="14.25">
      <c r="A2192" s="93"/>
    </row>
    <row r="2193" ht="14.25">
      <c r="A2193" s="93"/>
    </row>
    <row r="2194" ht="14.25">
      <c r="A2194" s="93"/>
    </row>
    <row r="2195" ht="14.25">
      <c r="A2195" s="93"/>
    </row>
    <row r="2196" ht="14.25">
      <c r="A2196" s="93"/>
    </row>
    <row r="2197" ht="14.25">
      <c r="A2197" s="93"/>
    </row>
    <row r="2198" ht="14.25">
      <c r="A2198" s="93"/>
    </row>
    <row r="2199" ht="14.25">
      <c r="A2199" s="93"/>
    </row>
    <row r="2200" ht="14.25">
      <c r="A2200" s="93"/>
    </row>
    <row r="2201" ht="14.25">
      <c r="A2201" s="93"/>
    </row>
    <row r="2202" ht="14.25">
      <c r="A2202" s="93"/>
    </row>
    <row r="2203" ht="14.25">
      <c r="A2203" s="93"/>
    </row>
    <row r="2204" ht="14.25">
      <c r="A2204" s="93"/>
    </row>
    <row r="2205" ht="14.25">
      <c r="A2205" s="93"/>
    </row>
    <row r="2206" ht="14.25">
      <c r="A2206" s="93"/>
    </row>
    <row r="2207" ht="14.25">
      <c r="A2207" s="93"/>
    </row>
    <row r="2208" ht="14.25">
      <c r="A2208" s="93"/>
    </row>
    <row r="2209" ht="14.25">
      <c r="A2209" s="93"/>
    </row>
    <row r="2210" ht="14.25">
      <c r="A2210" s="93"/>
    </row>
    <row r="2211" ht="14.25">
      <c r="A2211" s="93"/>
    </row>
    <row r="2212" ht="14.25">
      <c r="A2212" s="93"/>
    </row>
    <row r="2213" ht="14.25">
      <c r="A2213" s="93"/>
    </row>
    <row r="2214" ht="14.25">
      <c r="A2214" s="93"/>
    </row>
    <row r="2215" ht="14.25">
      <c r="A2215" s="93"/>
    </row>
    <row r="2216" ht="14.25">
      <c r="A2216" s="93"/>
    </row>
    <row r="2217" ht="14.25">
      <c r="A2217" s="93"/>
    </row>
    <row r="2218" ht="14.25">
      <c r="A2218" s="93"/>
    </row>
    <row r="2219" ht="14.25">
      <c r="A2219" s="93"/>
    </row>
    <row r="2220" ht="14.25">
      <c r="A2220" s="93"/>
    </row>
    <row r="2221" ht="14.25">
      <c r="A2221" s="93"/>
    </row>
    <row r="2222" ht="14.25">
      <c r="A2222" s="93"/>
    </row>
    <row r="2223" ht="14.25">
      <c r="A2223" s="93"/>
    </row>
    <row r="2224" ht="14.25">
      <c r="A2224" s="93"/>
    </row>
    <row r="2225" ht="14.25">
      <c r="A2225" s="93"/>
    </row>
    <row r="2226" ht="14.25">
      <c r="A2226" s="93"/>
    </row>
    <row r="2227" ht="14.25">
      <c r="A2227" s="93"/>
    </row>
    <row r="2228" ht="14.25">
      <c r="A2228" s="93"/>
    </row>
    <row r="2229" ht="14.25">
      <c r="A2229" s="93"/>
    </row>
    <row r="2230" ht="14.25">
      <c r="A2230" s="93"/>
    </row>
    <row r="2231" ht="14.25">
      <c r="A2231" s="93"/>
    </row>
    <row r="2232" ht="14.25">
      <c r="A2232" s="93"/>
    </row>
    <row r="2233" ht="14.25">
      <c r="A2233" s="93"/>
    </row>
    <row r="2234" ht="14.25">
      <c r="A2234" s="93"/>
    </row>
    <row r="2235" ht="14.25">
      <c r="A2235" s="93"/>
    </row>
    <row r="2236" ht="14.25">
      <c r="A2236" s="93"/>
    </row>
    <row r="2237" ht="14.25">
      <c r="A2237" s="93"/>
    </row>
    <row r="2238" ht="14.25">
      <c r="A2238" s="93"/>
    </row>
    <row r="2239" ht="14.25">
      <c r="A2239" s="93"/>
    </row>
    <row r="2240" ht="14.25">
      <c r="A2240" s="93"/>
    </row>
    <row r="2241" ht="14.25">
      <c r="A2241" s="93"/>
    </row>
    <row r="2242" ht="14.25">
      <c r="A2242" s="93"/>
    </row>
    <row r="2243" ht="14.25">
      <c r="A2243" s="93"/>
    </row>
    <row r="2244" ht="14.25">
      <c r="A2244" s="93"/>
    </row>
    <row r="2245" ht="14.25">
      <c r="A2245" s="93"/>
    </row>
    <row r="2246" ht="14.25">
      <c r="A2246" s="93"/>
    </row>
    <row r="2247" ht="14.25">
      <c r="A2247" s="93"/>
    </row>
    <row r="2248" ht="14.25">
      <c r="A2248" s="93"/>
    </row>
    <row r="2249" ht="14.25">
      <c r="A2249" s="93"/>
    </row>
    <row r="2250" ht="14.25">
      <c r="A2250" s="93"/>
    </row>
    <row r="2251" ht="14.25">
      <c r="A2251" s="93"/>
    </row>
    <row r="2252" ht="14.25">
      <c r="A2252" s="93"/>
    </row>
    <row r="2253" ht="14.25">
      <c r="A2253" s="93"/>
    </row>
    <row r="2254" ht="14.25">
      <c r="A2254" s="93"/>
    </row>
    <row r="2255" ht="14.25">
      <c r="A2255" s="93"/>
    </row>
    <row r="2256" ht="14.25">
      <c r="A2256" s="93"/>
    </row>
    <row r="2257" ht="14.25">
      <c r="A2257" s="93"/>
    </row>
    <row r="2258" ht="14.25">
      <c r="A2258" s="93"/>
    </row>
    <row r="2259" ht="14.25">
      <c r="A2259" s="93"/>
    </row>
    <row r="2260" ht="14.25">
      <c r="A2260" s="93"/>
    </row>
    <row r="2261" ht="14.25">
      <c r="A2261" s="93"/>
    </row>
    <row r="2262" ht="14.25">
      <c r="A2262" s="93"/>
    </row>
    <row r="2263" ht="14.25">
      <c r="A2263" s="93"/>
    </row>
    <row r="2264" ht="14.25">
      <c r="A2264" s="93"/>
    </row>
    <row r="2265" ht="14.25">
      <c r="A2265" s="93"/>
    </row>
    <row r="2266" ht="14.25">
      <c r="A2266" s="93"/>
    </row>
    <row r="2267" ht="14.25">
      <c r="A2267" s="93"/>
    </row>
    <row r="2268" ht="14.25">
      <c r="A2268" s="93"/>
    </row>
    <row r="2269" ht="14.25">
      <c r="A2269" s="93"/>
    </row>
    <row r="2270" ht="14.25">
      <c r="A2270" s="93"/>
    </row>
    <row r="2271" ht="14.25">
      <c r="A2271" s="93"/>
    </row>
    <row r="2272" ht="14.25">
      <c r="A2272" s="93"/>
    </row>
    <row r="2273" ht="14.25">
      <c r="A2273" s="93"/>
    </row>
    <row r="2274" ht="14.25">
      <c r="A2274" s="93"/>
    </row>
    <row r="2275" ht="14.25">
      <c r="A2275" s="93"/>
    </row>
    <row r="2276" ht="14.25">
      <c r="A2276" s="93"/>
    </row>
    <row r="2277" ht="14.25">
      <c r="A2277" s="93"/>
    </row>
    <row r="2278" ht="14.25">
      <c r="A2278" s="93"/>
    </row>
    <row r="2279" ht="14.25">
      <c r="A2279" s="93"/>
    </row>
    <row r="2280" ht="14.25">
      <c r="A2280" s="93"/>
    </row>
    <row r="2281" ht="14.25">
      <c r="A2281" s="93"/>
    </row>
    <row r="2282" ht="14.25">
      <c r="A2282" s="93"/>
    </row>
    <row r="2283" ht="14.25">
      <c r="A2283" s="93"/>
    </row>
    <row r="2284" ht="14.25">
      <c r="A2284" s="93"/>
    </row>
    <row r="2285" ht="14.25">
      <c r="A2285" s="93"/>
    </row>
    <row r="2286" ht="14.25">
      <c r="A2286" s="93"/>
    </row>
    <row r="2287" ht="14.25">
      <c r="A2287" s="93"/>
    </row>
    <row r="2288" ht="14.25">
      <c r="A2288" s="93"/>
    </row>
    <row r="2289" ht="14.25">
      <c r="A2289" s="93"/>
    </row>
    <row r="2290" ht="14.25">
      <c r="A2290" s="93"/>
    </row>
    <row r="2291" ht="14.25">
      <c r="A2291" s="93"/>
    </row>
    <row r="2292" ht="14.25">
      <c r="A2292" s="93"/>
    </row>
    <row r="2293" ht="14.25">
      <c r="A2293" s="93"/>
    </row>
    <row r="2294" ht="14.25">
      <c r="A2294" s="93"/>
    </row>
    <row r="2295" ht="14.25">
      <c r="A2295" s="93"/>
    </row>
    <row r="2296" ht="14.25">
      <c r="A2296" s="93"/>
    </row>
    <row r="2297" ht="14.25">
      <c r="A2297" s="93"/>
    </row>
    <row r="2298" ht="14.25">
      <c r="A2298" s="93"/>
    </row>
    <row r="2299" ht="14.25">
      <c r="A2299" s="93"/>
    </row>
    <row r="2300" ht="14.25">
      <c r="A2300" s="93"/>
    </row>
    <row r="2301" ht="14.25">
      <c r="A2301" s="93"/>
    </row>
    <row r="2302" ht="14.25">
      <c r="A2302" s="93"/>
    </row>
    <row r="2303" ht="14.25">
      <c r="A2303" s="93"/>
    </row>
    <row r="2304" ht="14.25">
      <c r="A2304" s="93"/>
    </row>
    <row r="2305" ht="14.25">
      <c r="A2305" s="93"/>
    </row>
    <row r="2306" ht="14.25">
      <c r="A2306" s="93"/>
    </row>
    <row r="2307" ht="14.25">
      <c r="A2307" s="93"/>
    </row>
    <row r="2308" ht="14.25">
      <c r="A2308" s="93"/>
    </row>
    <row r="2309" ht="14.25">
      <c r="A2309" s="93"/>
    </row>
    <row r="2310" ht="14.25">
      <c r="A2310" s="93"/>
    </row>
    <row r="2311" ht="14.25">
      <c r="A2311" s="93"/>
    </row>
    <row r="2312" ht="14.25">
      <c r="A2312" s="93"/>
    </row>
    <row r="2313" ht="14.25">
      <c r="A2313" s="93"/>
    </row>
    <row r="2314" ht="14.25">
      <c r="A2314" s="93"/>
    </row>
    <row r="2315" ht="14.25">
      <c r="A2315" s="93"/>
    </row>
    <row r="2316" ht="14.25">
      <c r="A2316" s="93"/>
    </row>
    <row r="2317" ht="14.25">
      <c r="A2317" s="93"/>
    </row>
    <row r="2318" ht="14.25">
      <c r="A2318" s="93"/>
    </row>
    <row r="2319" ht="14.25">
      <c r="A2319" s="93"/>
    </row>
    <row r="2320" ht="14.25">
      <c r="A2320" s="93"/>
    </row>
    <row r="2321" ht="14.25">
      <c r="A2321" s="93"/>
    </row>
    <row r="2322" ht="14.25">
      <c r="A2322" s="93"/>
    </row>
    <row r="2323" ht="14.25">
      <c r="A2323" s="93"/>
    </row>
    <row r="2324" ht="14.25">
      <c r="A2324" s="93"/>
    </row>
    <row r="2325" ht="14.25">
      <c r="A2325" s="93"/>
    </row>
    <row r="2326" ht="14.25">
      <c r="A2326" s="93"/>
    </row>
    <row r="2327" ht="14.25">
      <c r="A2327" s="93"/>
    </row>
    <row r="2328" ht="14.25">
      <c r="A2328" s="93"/>
    </row>
    <row r="2329" ht="14.25">
      <c r="A2329" s="93"/>
    </row>
    <row r="2330" ht="14.25">
      <c r="A2330" s="93"/>
    </row>
    <row r="2331" ht="14.25">
      <c r="A2331" s="93"/>
    </row>
    <row r="2332" ht="14.25">
      <c r="A2332" s="93"/>
    </row>
    <row r="2333" ht="14.25">
      <c r="A2333" s="93"/>
    </row>
    <row r="2334" ht="14.25">
      <c r="A2334" s="93"/>
    </row>
    <row r="2335" ht="14.25">
      <c r="A2335" s="93"/>
    </row>
    <row r="2336" ht="14.25">
      <c r="A2336" s="93"/>
    </row>
    <row r="2337" ht="14.25">
      <c r="A2337" s="93"/>
    </row>
    <row r="2338" ht="14.25">
      <c r="A2338" s="93"/>
    </row>
    <row r="2339" ht="14.25">
      <c r="A2339" s="93"/>
    </row>
    <row r="2340" ht="14.25">
      <c r="A2340" s="93"/>
    </row>
    <row r="2341" ht="14.25">
      <c r="A2341" s="93"/>
    </row>
    <row r="2342" ht="14.25">
      <c r="A2342" s="93"/>
    </row>
    <row r="2343" ht="14.25">
      <c r="A2343" s="93"/>
    </row>
    <row r="2344" ht="14.25">
      <c r="A2344" s="93"/>
    </row>
    <row r="2345" ht="14.25">
      <c r="A2345" s="93"/>
    </row>
    <row r="2346" ht="14.25">
      <c r="A2346" s="93"/>
    </row>
    <row r="2347" ht="14.25">
      <c r="A2347" s="93"/>
    </row>
    <row r="2348" ht="14.25">
      <c r="A2348" s="93"/>
    </row>
    <row r="2349" ht="14.25">
      <c r="A2349" s="93"/>
    </row>
    <row r="2350" ht="14.25">
      <c r="A2350" s="93"/>
    </row>
    <row r="2351" ht="14.25">
      <c r="A2351" s="93"/>
    </row>
    <row r="2352" ht="14.25">
      <c r="A2352" s="93"/>
    </row>
    <row r="2353" ht="14.25">
      <c r="A2353" s="93"/>
    </row>
    <row r="2354" ht="14.25">
      <c r="A2354" s="93"/>
    </row>
    <row r="2355" ht="14.25">
      <c r="A2355" s="93"/>
    </row>
    <row r="2356" ht="14.25">
      <c r="A2356" s="93"/>
    </row>
    <row r="2357" ht="14.25">
      <c r="A2357" s="93"/>
    </row>
    <row r="2358" ht="14.25">
      <c r="A2358" s="93"/>
    </row>
    <row r="2359" ht="14.25">
      <c r="A2359" s="93"/>
    </row>
    <row r="2360" ht="14.25">
      <c r="A2360" s="93"/>
    </row>
    <row r="2361" ht="14.25">
      <c r="A2361" s="93"/>
    </row>
    <row r="2362" ht="14.25">
      <c r="A2362" s="93"/>
    </row>
    <row r="2363" ht="14.25">
      <c r="A2363" s="93"/>
    </row>
    <row r="2364" ht="14.25">
      <c r="A2364" s="93"/>
    </row>
    <row r="2365" ht="14.25">
      <c r="A2365" s="93"/>
    </row>
    <row r="2366" ht="14.25">
      <c r="A2366" s="93"/>
    </row>
    <row r="2367" ht="14.25">
      <c r="A2367" s="93"/>
    </row>
    <row r="2368" ht="14.25">
      <c r="A2368" s="93"/>
    </row>
    <row r="2369" ht="14.25">
      <c r="A2369" s="93"/>
    </row>
    <row r="2370" ht="14.25">
      <c r="A2370" s="93"/>
    </row>
    <row r="2371" ht="14.25">
      <c r="A2371" s="93"/>
    </row>
    <row r="2372" ht="14.25">
      <c r="A2372" s="93"/>
    </row>
    <row r="2373" ht="14.25">
      <c r="A2373" s="93"/>
    </row>
    <row r="2374" ht="14.25">
      <c r="A2374" s="93"/>
    </row>
    <row r="2375" ht="14.25">
      <c r="A2375" s="93"/>
    </row>
    <row r="2376" ht="14.25">
      <c r="A2376" s="93"/>
    </row>
    <row r="2377" ht="14.25">
      <c r="A2377" s="93"/>
    </row>
    <row r="2378" ht="14.25">
      <c r="A2378" s="93"/>
    </row>
    <row r="2379" ht="14.25">
      <c r="A2379" s="93"/>
    </row>
    <row r="2380" ht="14.25">
      <c r="A2380" s="93"/>
    </row>
    <row r="2381" ht="14.25">
      <c r="A2381" s="93"/>
    </row>
    <row r="2382" ht="14.25">
      <c r="A2382" s="93"/>
    </row>
    <row r="2383" ht="14.25">
      <c r="A2383" s="93"/>
    </row>
    <row r="2384" ht="14.25">
      <c r="A2384" s="93"/>
    </row>
    <row r="2385" ht="14.25">
      <c r="A2385" s="93"/>
    </row>
    <row r="2386" ht="14.25">
      <c r="A2386" s="93"/>
    </row>
    <row r="2387" ht="14.25">
      <c r="A2387" s="93"/>
    </row>
    <row r="2388" ht="14.25">
      <c r="A2388" s="93"/>
    </row>
    <row r="2389" ht="14.25">
      <c r="A2389" s="93"/>
    </row>
    <row r="2390" ht="14.25">
      <c r="A2390" s="93"/>
    </row>
    <row r="2391" ht="14.25">
      <c r="A2391" s="93"/>
    </row>
    <row r="2392" ht="14.25">
      <c r="A2392" s="93"/>
    </row>
    <row r="2393" ht="14.25">
      <c r="A2393" s="93"/>
    </row>
    <row r="2394" ht="14.25">
      <c r="A2394" s="93"/>
    </row>
    <row r="2395" ht="14.25">
      <c r="A2395" s="93"/>
    </row>
    <row r="2396" ht="14.25">
      <c r="A2396" s="93"/>
    </row>
    <row r="2397" ht="14.25">
      <c r="A2397" s="93"/>
    </row>
    <row r="2398" ht="14.25">
      <c r="A2398" s="93"/>
    </row>
    <row r="2399" ht="14.25">
      <c r="A2399" s="93"/>
    </row>
    <row r="2400" ht="14.25">
      <c r="A2400" s="93"/>
    </row>
    <row r="2401" ht="14.25">
      <c r="A2401" s="93"/>
    </row>
    <row r="2402" ht="14.25">
      <c r="A2402" s="93"/>
    </row>
    <row r="2403" ht="14.25">
      <c r="A2403" s="93"/>
    </row>
    <row r="2404" ht="14.25">
      <c r="A2404" s="93"/>
    </row>
    <row r="2405" ht="14.25">
      <c r="A2405" s="93"/>
    </row>
    <row r="2406" ht="14.25">
      <c r="A2406" s="93"/>
    </row>
    <row r="2407" ht="14.25">
      <c r="A2407" s="93"/>
    </row>
    <row r="2408" ht="14.25">
      <c r="A2408" s="93"/>
    </row>
    <row r="2409" ht="14.25">
      <c r="A2409" s="93"/>
    </row>
    <row r="2410" ht="14.25">
      <c r="A2410" s="93"/>
    </row>
    <row r="2411" ht="14.25">
      <c r="A2411" s="93"/>
    </row>
    <row r="2412" ht="14.25">
      <c r="A2412" s="93"/>
    </row>
    <row r="2413" ht="14.25">
      <c r="A2413" s="93"/>
    </row>
    <row r="2414" ht="14.25">
      <c r="A2414" s="93"/>
    </row>
    <row r="2415" ht="14.25">
      <c r="A2415" s="93"/>
    </row>
    <row r="2416" ht="14.25">
      <c r="A2416" s="93"/>
    </row>
    <row r="2417" ht="14.25">
      <c r="A2417" s="93"/>
    </row>
  </sheetData>
  <sheetProtection/>
  <mergeCells count="11">
    <mergeCell ref="A1:H1"/>
    <mergeCell ref="D2:G2"/>
    <mergeCell ref="C3:F3"/>
    <mergeCell ref="A3:A5"/>
    <mergeCell ref="B3:B5"/>
    <mergeCell ref="C4:C5"/>
    <mergeCell ref="D4:D5"/>
    <mergeCell ref="E4:E5"/>
    <mergeCell ref="F4:F5"/>
    <mergeCell ref="G3:G5"/>
    <mergeCell ref="H3:H5"/>
  </mergeCells>
  <printOptions horizontalCentered="1" verticalCentered="1"/>
  <pageMargins left="0.7479166666666667" right="0.7479166666666667" top="0.5902777777777778" bottom="0.5902777777777778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9" sqref="B19"/>
    </sheetView>
  </sheetViews>
  <sheetFormatPr defaultColWidth="9.125" defaultRowHeight="14.25"/>
  <cols>
    <col min="1" max="1" width="35.00390625" style="10" customWidth="1"/>
    <col min="2" max="2" width="19.25390625" style="10" customWidth="1"/>
    <col min="3" max="3" width="35.125" style="10" customWidth="1"/>
    <col min="4" max="4" width="19.25390625" style="10" customWidth="1"/>
    <col min="5" max="16384" width="9.125" style="10" customWidth="1"/>
  </cols>
  <sheetData>
    <row r="1" spans="1:4" ht="33.75" customHeight="1">
      <c r="A1" s="11" t="s">
        <v>231</v>
      </c>
      <c r="B1" s="11"/>
      <c r="C1" s="11"/>
      <c r="D1" s="11"/>
    </row>
    <row r="2" spans="1:4" ht="16.5" customHeight="1">
      <c r="A2" s="65" t="s">
        <v>232</v>
      </c>
      <c r="B2" s="65"/>
      <c r="C2" s="65"/>
      <c r="D2" s="65"/>
    </row>
    <row r="3" spans="1:4" ht="16.5" customHeight="1">
      <c r="A3" s="13" t="s">
        <v>17</v>
      </c>
      <c r="B3" s="14" t="s">
        <v>233</v>
      </c>
      <c r="C3" s="13" t="s">
        <v>17</v>
      </c>
      <c r="D3" s="14" t="s">
        <v>233</v>
      </c>
    </row>
    <row r="4" spans="1:4" ht="16.5" customHeight="1">
      <c r="A4" s="15" t="s">
        <v>234</v>
      </c>
      <c r="B4" s="16">
        <f>'[2]L06'!C5</f>
        <v>460779</v>
      </c>
      <c r="C4" s="17" t="s">
        <v>235</v>
      </c>
      <c r="D4" s="16">
        <f>'[2]L06'!M5</f>
        <v>474866</v>
      </c>
    </row>
    <row r="5" spans="1:4" ht="16.5" customHeight="1">
      <c r="A5" s="18" t="s">
        <v>236</v>
      </c>
      <c r="B5" s="16">
        <v>10650</v>
      </c>
      <c r="C5" s="20" t="s">
        <v>237</v>
      </c>
      <c r="D5" s="16"/>
    </row>
    <row r="6" spans="1:4" ht="16.5" customHeight="1">
      <c r="A6" s="18" t="s">
        <v>238</v>
      </c>
      <c r="B6" s="16"/>
      <c r="C6" s="20" t="s">
        <v>239</v>
      </c>
      <c r="D6" s="16"/>
    </row>
    <row r="7" spans="1:4" ht="16.5" customHeight="1">
      <c r="A7" s="18" t="s">
        <v>240</v>
      </c>
      <c r="B7" s="16"/>
      <c r="C7" s="20" t="s">
        <v>241</v>
      </c>
      <c r="D7" s="16"/>
    </row>
    <row r="8" spans="1:4" ht="16.5" customHeight="1">
      <c r="A8" s="18" t="s">
        <v>242</v>
      </c>
      <c r="B8" s="16"/>
      <c r="C8" s="20" t="s">
        <v>243</v>
      </c>
      <c r="D8" s="16">
        <v>4369</v>
      </c>
    </row>
    <row r="9" spans="1:4" ht="16.5" customHeight="1">
      <c r="A9" s="18" t="s">
        <v>244</v>
      </c>
      <c r="B9" s="16"/>
      <c r="C9" s="20" t="s">
        <v>245</v>
      </c>
      <c r="D9" s="16"/>
    </row>
    <row r="10" spans="1:4" ht="16.5" customHeight="1">
      <c r="A10" s="18" t="s">
        <v>246</v>
      </c>
      <c r="B10" s="16">
        <v>192873</v>
      </c>
      <c r="C10" s="20" t="s">
        <v>247</v>
      </c>
      <c r="D10" s="22">
        <v>20992</v>
      </c>
    </row>
    <row r="11" spans="1:4" ht="16.5" customHeight="1">
      <c r="A11" s="18" t="s">
        <v>248</v>
      </c>
      <c r="B11" s="16"/>
      <c r="C11" s="20" t="s">
        <v>249</v>
      </c>
      <c r="D11" s="16">
        <f>B15-D4-D5-D7-D8-D9-D10</f>
        <v>164075</v>
      </c>
    </row>
    <row r="12" spans="1:4" ht="17.25" customHeight="1">
      <c r="A12" s="18" t="s">
        <v>250</v>
      </c>
      <c r="B12" s="22"/>
      <c r="C12" s="20"/>
      <c r="D12" s="19"/>
    </row>
    <row r="13" spans="1:4" ht="16.5" customHeight="1">
      <c r="A13" s="18" t="s">
        <v>251</v>
      </c>
      <c r="B13" s="16"/>
      <c r="C13" s="20"/>
      <c r="D13" s="16"/>
    </row>
    <row r="14" spans="1:4" ht="16.5" customHeight="1">
      <c r="A14" s="18" t="s">
        <v>252</v>
      </c>
      <c r="B14" s="23"/>
      <c r="C14" s="20"/>
      <c r="D14" s="22"/>
    </row>
    <row r="15" spans="1:4" ht="16.5" customHeight="1">
      <c r="A15" s="66" t="s">
        <v>253</v>
      </c>
      <c r="B15" s="16">
        <f>SUM(B4:B5,B7:B11)</f>
        <v>664302</v>
      </c>
      <c r="C15" s="67" t="s">
        <v>254</v>
      </c>
      <c r="D15" s="16">
        <f>SUM(D4:D5,D7:D11)</f>
        <v>664302</v>
      </c>
    </row>
  </sheetData>
  <sheetProtection/>
  <mergeCells count="2">
    <mergeCell ref="A1:D1"/>
    <mergeCell ref="A2:D2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30" sqref="A30"/>
    </sheetView>
  </sheetViews>
  <sheetFormatPr defaultColWidth="9.125" defaultRowHeight="19.5" customHeight="1"/>
  <cols>
    <col min="1" max="1" width="33.25390625" style="49" customWidth="1"/>
    <col min="2" max="2" width="10.50390625" style="49" customWidth="1"/>
    <col min="3" max="3" width="10.125" style="49" customWidth="1"/>
    <col min="4" max="4" width="12.75390625" style="49" customWidth="1"/>
    <col min="5" max="5" width="9.75390625" style="49" customWidth="1"/>
    <col min="6" max="6" width="8.875" style="49" customWidth="1"/>
    <col min="7" max="8" width="10.75390625" style="49" customWidth="1"/>
    <col min="9" max="250" width="9.125" style="49" customWidth="1"/>
    <col min="251" max="16384" width="9.125" style="49" customWidth="1"/>
  </cols>
  <sheetData>
    <row r="1" spans="1:8" ht="19.5" customHeight="1">
      <c r="A1" s="50" t="s">
        <v>255</v>
      </c>
      <c r="B1" s="50"/>
      <c r="C1" s="50"/>
      <c r="D1" s="50"/>
      <c r="E1" s="50"/>
      <c r="F1" s="50"/>
      <c r="G1" s="50"/>
      <c r="H1" s="50"/>
    </row>
    <row r="2" spans="1:8" ht="19.5" customHeight="1">
      <c r="A2" s="51" t="s">
        <v>256</v>
      </c>
      <c r="B2" s="52"/>
      <c r="C2" s="52"/>
      <c r="D2" s="52"/>
      <c r="E2" s="52"/>
      <c r="F2" s="52"/>
      <c r="H2" s="52" t="s">
        <v>15</v>
      </c>
    </row>
    <row r="3" spans="1:8" ht="19.5" customHeight="1">
      <c r="A3" s="53" t="s">
        <v>17</v>
      </c>
      <c r="B3" s="53" t="s">
        <v>137</v>
      </c>
      <c r="C3" s="54" t="s">
        <v>257</v>
      </c>
      <c r="D3" s="53" t="s">
        <v>233</v>
      </c>
      <c r="E3" s="53"/>
      <c r="F3" s="53"/>
      <c r="G3" s="53"/>
      <c r="H3" s="55" t="s">
        <v>139</v>
      </c>
    </row>
    <row r="4" spans="1:8" ht="19.5" customHeight="1">
      <c r="A4" s="53"/>
      <c r="B4" s="53"/>
      <c r="C4" s="56"/>
      <c r="D4" s="53" t="s">
        <v>233</v>
      </c>
      <c r="E4" s="55" t="s">
        <v>141</v>
      </c>
      <c r="F4" s="55" t="s">
        <v>258</v>
      </c>
      <c r="G4" s="55" t="s">
        <v>175</v>
      </c>
      <c r="H4" s="55"/>
    </row>
    <row r="5" spans="1:8" ht="19.5" customHeight="1">
      <c r="A5" s="57" t="s">
        <v>234</v>
      </c>
      <c r="B5" s="58">
        <f>B6+B10+B18+B19+B22+B23</f>
        <v>434100</v>
      </c>
      <c r="C5" s="58">
        <f aca="true" t="shared" si="0" ref="C5:C10">B5</f>
        <v>434100</v>
      </c>
      <c r="D5" s="58">
        <f>D6+D10+D18+D19+D22</f>
        <v>460779</v>
      </c>
      <c r="E5" s="59">
        <f>D5/B5*100</f>
        <v>106.1458189357291</v>
      </c>
      <c r="F5" s="60">
        <f>D5-C5</f>
        <v>26679</v>
      </c>
      <c r="G5" s="59">
        <f>D5/H5*100-100</f>
        <v>49.76987434098902</v>
      </c>
      <c r="H5" s="58">
        <v>307658</v>
      </c>
    </row>
    <row r="6" spans="1:8" ht="19.5" customHeight="1">
      <c r="A6" s="57" t="s">
        <v>259</v>
      </c>
      <c r="B6" s="58">
        <v>1900</v>
      </c>
      <c r="C6" s="58">
        <f t="shared" si="0"/>
        <v>1900</v>
      </c>
      <c r="D6" s="58">
        <f>D7+D8+D9</f>
        <v>2460</v>
      </c>
      <c r="E6" s="59">
        <f aca="true" t="shared" si="1" ref="E6:E22">D6/B6*100</f>
        <v>129.47368421052633</v>
      </c>
      <c r="F6" s="60">
        <f aca="true" t="shared" si="2" ref="F6:F22">D6-C6</f>
        <v>560</v>
      </c>
      <c r="G6" s="59">
        <f aca="true" t="shared" si="3" ref="G6:G23">D6/H6*100-100</f>
        <v>-44.65691788526435</v>
      </c>
      <c r="H6" s="58">
        <v>4445</v>
      </c>
    </row>
    <row r="7" spans="1:8" ht="19.5" customHeight="1">
      <c r="A7" s="57" t="s">
        <v>260</v>
      </c>
      <c r="B7" s="58">
        <v>100</v>
      </c>
      <c r="C7" s="58">
        <f t="shared" si="0"/>
        <v>100</v>
      </c>
      <c r="D7" s="61">
        <v>188</v>
      </c>
      <c r="E7" s="59">
        <f t="shared" si="1"/>
        <v>188</v>
      </c>
      <c r="F7" s="60">
        <f t="shared" si="2"/>
        <v>88</v>
      </c>
      <c r="G7" s="59">
        <f t="shared" si="3"/>
        <v>-76.23261694058155</v>
      </c>
      <c r="H7" s="61">
        <v>791</v>
      </c>
    </row>
    <row r="8" spans="1:8" ht="19.5" customHeight="1">
      <c r="A8" s="57" t="s">
        <v>261</v>
      </c>
      <c r="B8" s="58">
        <v>200</v>
      </c>
      <c r="C8" s="58">
        <f t="shared" si="0"/>
        <v>200</v>
      </c>
      <c r="D8" s="61">
        <v>257</v>
      </c>
      <c r="E8" s="59">
        <f t="shared" si="1"/>
        <v>128.5</v>
      </c>
      <c r="F8" s="60">
        <f t="shared" si="2"/>
        <v>57</v>
      </c>
      <c r="G8" s="59">
        <f t="shared" si="3"/>
        <v>-23.053892215568865</v>
      </c>
      <c r="H8" s="61">
        <v>334</v>
      </c>
    </row>
    <row r="9" spans="1:8" ht="19.5" customHeight="1">
      <c r="A9" s="57" t="s">
        <v>262</v>
      </c>
      <c r="B9" s="58">
        <v>1600</v>
      </c>
      <c r="C9" s="58">
        <f t="shared" si="0"/>
        <v>1600</v>
      </c>
      <c r="D9" s="61">
        <v>2015</v>
      </c>
      <c r="E9" s="59">
        <f t="shared" si="1"/>
        <v>125.93749999999999</v>
      </c>
      <c r="F9" s="60">
        <f t="shared" si="2"/>
        <v>415</v>
      </c>
      <c r="G9" s="59">
        <f t="shared" si="3"/>
        <v>-39.30722891566265</v>
      </c>
      <c r="H9" s="61">
        <v>3320</v>
      </c>
    </row>
    <row r="10" spans="1:8" ht="19.5" customHeight="1">
      <c r="A10" s="57" t="s">
        <v>263</v>
      </c>
      <c r="B10" s="58">
        <f>B11+B15+B16+B17</f>
        <v>427600</v>
      </c>
      <c r="C10" s="58">
        <f t="shared" si="0"/>
        <v>427600</v>
      </c>
      <c r="D10" s="58">
        <f>D11+D15+D16+D17</f>
        <v>452783</v>
      </c>
      <c r="E10" s="59">
        <f t="shared" si="1"/>
        <v>105.88938260056126</v>
      </c>
      <c r="F10" s="60">
        <f t="shared" si="2"/>
        <v>25183</v>
      </c>
      <c r="G10" s="59">
        <f t="shared" si="3"/>
        <v>53.15505163426769</v>
      </c>
      <c r="H10" s="58">
        <v>295637</v>
      </c>
    </row>
    <row r="11" spans="1:8" ht="19.5" customHeight="1">
      <c r="A11" s="57" t="s">
        <v>264</v>
      </c>
      <c r="B11" s="58">
        <v>402840</v>
      </c>
      <c r="C11" s="58">
        <v>402840</v>
      </c>
      <c r="D11" s="58">
        <f>D12+D13+D14</f>
        <v>424566</v>
      </c>
      <c r="E11" s="59">
        <f t="shared" si="1"/>
        <v>105.39320822162645</v>
      </c>
      <c r="F11" s="60">
        <f t="shared" si="2"/>
        <v>21726</v>
      </c>
      <c r="G11" s="59">
        <f t="shared" si="3"/>
        <v>53.517332648729564</v>
      </c>
      <c r="H11" s="58">
        <v>276559</v>
      </c>
    </row>
    <row r="12" spans="1:8" ht="19.5" customHeight="1">
      <c r="A12" s="62" t="s">
        <v>265</v>
      </c>
      <c r="B12" s="58">
        <f>B11-B13-B14</f>
        <v>378040</v>
      </c>
      <c r="C12" s="58">
        <f aca="true" t="shared" si="4" ref="C12:C22">B12</f>
        <v>378040</v>
      </c>
      <c r="D12" s="61">
        <v>399826</v>
      </c>
      <c r="E12" s="59">
        <f t="shared" si="1"/>
        <v>105.76288223468416</v>
      </c>
      <c r="F12" s="60">
        <f t="shared" si="2"/>
        <v>21786</v>
      </c>
      <c r="G12" s="59">
        <f t="shared" si="3"/>
        <v>51.35063519222325</v>
      </c>
      <c r="H12" s="61">
        <v>264172</v>
      </c>
    </row>
    <row r="13" spans="1:8" ht="19.5" customHeight="1">
      <c r="A13" s="62" t="s">
        <v>266</v>
      </c>
      <c r="B13" s="58">
        <v>12400</v>
      </c>
      <c r="C13" s="58">
        <f t="shared" si="4"/>
        <v>12400</v>
      </c>
      <c r="D13" s="61">
        <v>12370</v>
      </c>
      <c r="E13" s="59">
        <f t="shared" si="1"/>
        <v>99.75806451612902</v>
      </c>
      <c r="F13" s="60">
        <f t="shared" si="2"/>
        <v>-30</v>
      </c>
      <c r="G13" s="59">
        <f t="shared" si="3"/>
        <v>43.204445473489216</v>
      </c>
      <c r="H13" s="61">
        <v>8638</v>
      </c>
    </row>
    <row r="14" spans="1:8" ht="19.5" customHeight="1">
      <c r="A14" s="62" t="s">
        <v>267</v>
      </c>
      <c r="B14" s="58">
        <v>12400</v>
      </c>
      <c r="C14" s="58">
        <f t="shared" si="4"/>
        <v>12400</v>
      </c>
      <c r="D14" s="61">
        <v>12370</v>
      </c>
      <c r="E14" s="59">
        <f t="shared" si="1"/>
        <v>99.75806451612902</v>
      </c>
      <c r="F14" s="60">
        <f t="shared" si="2"/>
        <v>-30</v>
      </c>
      <c r="G14" s="59">
        <f t="shared" si="3"/>
        <v>229.95465457455322</v>
      </c>
      <c r="H14" s="61">
        <v>3749</v>
      </c>
    </row>
    <row r="15" spans="1:8" ht="19.5" customHeight="1">
      <c r="A15" s="62" t="s">
        <v>268</v>
      </c>
      <c r="B15" s="58">
        <v>11800</v>
      </c>
      <c r="C15" s="58">
        <f t="shared" si="4"/>
        <v>11800</v>
      </c>
      <c r="D15" s="61">
        <v>13000</v>
      </c>
      <c r="E15" s="59">
        <f t="shared" si="1"/>
        <v>110.16949152542372</v>
      </c>
      <c r="F15" s="60">
        <f t="shared" si="2"/>
        <v>1200</v>
      </c>
      <c r="G15" s="59">
        <f t="shared" si="3"/>
        <v>25.02404308520869</v>
      </c>
      <c r="H15" s="61">
        <v>10398</v>
      </c>
    </row>
    <row r="16" spans="1:8" ht="19.5" customHeight="1">
      <c r="A16" s="62" t="s">
        <v>269</v>
      </c>
      <c r="B16" s="63">
        <v>1600</v>
      </c>
      <c r="C16" s="58">
        <f t="shared" si="4"/>
        <v>1600</v>
      </c>
      <c r="D16" s="61">
        <v>2023</v>
      </c>
      <c r="E16" s="59">
        <f t="shared" si="1"/>
        <v>126.4375</v>
      </c>
      <c r="F16" s="60">
        <f t="shared" si="2"/>
        <v>423</v>
      </c>
      <c r="G16" s="59">
        <f t="shared" si="3"/>
        <v>696.4566929133858</v>
      </c>
      <c r="H16" s="61">
        <v>254</v>
      </c>
    </row>
    <row r="17" spans="1:8" ht="19.5" customHeight="1">
      <c r="A17" s="62" t="s">
        <v>270</v>
      </c>
      <c r="B17" s="58">
        <v>11360</v>
      </c>
      <c r="C17" s="58">
        <f t="shared" si="4"/>
        <v>11360</v>
      </c>
      <c r="D17" s="61">
        <v>13194</v>
      </c>
      <c r="E17" s="59">
        <f t="shared" si="1"/>
        <v>116.14436619718309</v>
      </c>
      <c r="F17" s="60">
        <f t="shared" si="2"/>
        <v>1834</v>
      </c>
      <c r="G17" s="59">
        <f t="shared" si="3"/>
        <v>56.58675528127225</v>
      </c>
      <c r="H17" s="61">
        <v>8426</v>
      </c>
    </row>
    <row r="18" spans="1:8" ht="19.5" customHeight="1">
      <c r="A18" s="62" t="s">
        <v>271</v>
      </c>
      <c r="B18" s="58">
        <v>4000</v>
      </c>
      <c r="C18" s="58">
        <f t="shared" si="4"/>
        <v>4000</v>
      </c>
      <c r="D18" s="61">
        <v>4832</v>
      </c>
      <c r="E18" s="59">
        <f t="shared" si="1"/>
        <v>120.8</v>
      </c>
      <c r="F18" s="60">
        <f t="shared" si="2"/>
        <v>832</v>
      </c>
      <c r="G18" s="59">
        <f t="shared" si="3"/>
        <v>-30.664370784904577</v>
      </c>
      <c r="H18" s="61">
        <v>6969</v>
      </c>
    </row>
    <row r="19" spans="1:8" ht="19.5" customHeight="1">
      <c r="A19" s="62" t="s">
        <v>272</v>
      </c>
      <c r="B19" s="58"/>
      <c r="C19" s="58"/>
      <c r="D19" s="58">
        <v>4</v>
      </c>
      <c r="E19" s="59"/>
      <c r="F19" s="60">
        <f t="shared" si="2"/>
        <v>4</v>
      </c>
      <c r="G19" s="59"/>
      <c r="H19" s="58"/>
    </row>
    <row r="20" spans="1:8" ht="19.5" customHeight="1">
      <c r="A20" s="62" t="s">
        <v>273</v>
      </c>
      <c r="B20" s="58"/>
      <c r="C20" s="58"/>
      <c r="D20" s="61"/>
      <c r="E20" s="59"/>
      <c r="F20" s="60">
        <f t="shared" si="2"/>
        <v>0</v>
      </c>
      <c r="G20" s="59"/>
      <c r="H20" s="61"/>
    </row>
    <row r="21" spans="1:8" ht="19.5" customHeight="1">
      <c r="A21" s="62" t="s">
        <v>274</v>
      </c>
      <c r="B21" s="58"/>
      <c r="C21" s="58"/>
      <c r="D21" s="61">
        <v>4</v>
      </c>
      <c r="E21" s="59"/>
      <c r="F21" s="60">
        <f t="shared" si="2"/>
        <v>4</v>
      </c>
      <c r="G21" s="59"/>
      <c r="H21" s="61"/>
    </row>
    <row r="22" spans="1:8" ht="19.5" customHeight="1">
      <c r="A22" s="62" t="s">
        <v>275</v>
      </c>
      <c r="B22" s="58">
        <v>600</v>
      </c>
      <c r="C22" s="58">
        <f t="shared" si="4"/>
        <v>600</v>
      </c>
      <c r="D22" s="61">
        <v>700</v>
      </c>
      <c r="E22" s="59">
        <f t="shared" si="1"/>
        <v>116.66666666666667</v>
      </c>
      <c r="F22" s="60">
        <f t="shared" si="2"/>
        <v>100</v>
      </c>
      <c r="G22" s="59">
        <f t="shared" si="3"/>
        <v>15.702479338842963</v>
      </c>
      <c r="H22" s="61">
        <v>605</v>
      </c>
    </row>
    <row r="23" spans="1:8" ht="19.5" customHeight="1">
      <c r="A23" s="62" t="s">
        <v>276</v>
      </c>
      <c r="B23" s="58"/>
      <c r="C23" s="58"/>
      <c r="D23" s="61"/>
      <c r="E23" s="59"/>
      <c r="F23" s="60"/>
      <c r="G23" s="59">
        <f t="shared" si="3"/>
        <v>-100</v>
      </c>
      <c r="H23" s="61">
        <v>2</v>
      </c>
    </row>
    <row r="24" ht="19.5" customHeight="1">
      <c r="H24" s="64"/>
    </row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 verticalCentered="1"/>
  <pageMargins left="0.7479166666666667" right="0.7479166666666667" top="0.5902777777777778" bottom="0.5902777777777778" header="0.5118055555555555" footer="0.5118055555555555"/>
  <pageSetup horizontalDpi="600" verticalDpi="6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I18" sqref="I18"/>
    </sheetView>
  </sheetViews>
  <sheetFormatPr defaultColWidth="9.00390625" defaultRowHeight="19.5" customHeight="1"/>
  <cols>
    <col min="1" max="1" width="31.625" style="0" customWidth="1"/>
    <col min="2" max="2" width="15.75390625" style="0" customWidth="1"/>
    <col min="3" max="3" width="17.125" style="0" customWidth="1"/>
    <col min="4" max="4" width="15.875" style="0" customWidth="1"/>
    <col min="5" max="5" width="14.625" style="28" customWidth="1"/>
    <col min="6" max="6" width="12.625" style="0" customWidth="1"/>
    <col min="7" max="7" width="14.125" style="0" customWidth="1"/>
  </cols>
  <sheetData>
    <row r="1" spans="1:7" ht="19.5" customHeight="1">
      <c r="A1" s="1" t="s">
        <v>277</v>
      </c>
      <c r="B1" s="1"/>
      <c r="C1" s="1"/>
      <c r="D1" s="1"/>
      <c r="E1" s="1"/>
      <c r="F1" s="1"/>
      <c r="G1" s="1"/>
    </row>
    <row r="2" spans="1:7" ht="19.5" customHeight="1">
      <c r="A2" s="2" t="s">
        <v>278</v>
      </c>
      <c r="B2" s="29"/>
      <c r="C2" s="29"/>
      <c r="D2" s="29"/>
      <c r="E2" s="30"/>
      <c r="F2" s="29"/>
      <c r="G2" s="29" t="s">
        <v>279</v>
      </c>
    </row>
    <row r="3" spans="1:7" ht="19.5" customHeight="1">
      <c r="A3" s="31" t="s">
        <v>280</v>
      </c>
      <c r="B3" s="32" t="s">
        <v>281</v>
      </c>
      <c r="C3" s="33" t="s">
        <v>282</v>
      </c>
      <c r="D3" s="34" t="s">
        <v>283</v>
      </c>
      <c r="E3" s="35" t="s">
        <v>139</v>
      </c>
      <c r="F3" s="36" t="s">
        <v>175</v>
      </c>
      <c r="G3" s="37" t="s">
        <v>284</v>
      </c>
    </row>
    <row r="4" spans="1:7" ht="19.5" customHeight="1">
      <c r="A4" s="31"/>
      <c r="B4" s="32"/>
      <c r="C4" s="38"/>
      <c r="D4" s="34"/>
      <c r="E4" s="35"/>
      <c r="F4" s="39"/>
      <c r="G4" s="40"/>
    </row>
    <row r="5" spans="1:8" ht="19.5" customHeight="1">
      <c r="A5" s="41" t="s">
        <v>235</v>
      </c>
      <c r="B5" s="42">
        <v>474866</v>
      </c>
      <c r="C5" s="42">
        <v>466918</v>
      </c>
      <c r="D5" s="42">
        <v>7948</v>
      </c>
      <c r="E5" s="42">
        <v>319781</v>
      </c>
      <c r="F5" s="43">
        <v>48.497252807390055</v>
      </c>
      <c r="G5" s="42">
        <v>164075</v>
      </c>
      <c r="H5" s="44"/>
    </row>
    <row r="6" spans="1:7" ht="19.5" customHeight="1">
      <c r="A6" s="45" t="s">
        <v>285</v>
      </c>
      <c r="B6" s="42"/>
      <c r="C6" s="46"/>
      <c r="D6" s="42">
        <v>0</v>
      </c>
      <c r="E6" s="42"/>
      <c r="F6" s="43"/>
      <c r="G6" s="42">
        <v>0</v>
      </c>
    </row>
    <row r="7" spans="1:7" ht="19.5" customHeight="1">
      <c r="A7" s="45" t="s">
        <v>286</v>
      </c>
      <c r="B7" s="42">
        <v>1002</v>
      </c>
      <c r="C7" s="46">
        <v>970</v>
      </c>
      <c r="D7" s="42">
        <v>32</v>
      </c>
      <c r="E7" s="42">
        <v>341</v>
      </c>
      <c r="F7" s="43">
        <v>193.84164222873903</v>
      </c>
      <c r="G7" s="42">
        <v>0</v>
      </c>
    </row>
    <row r="8" spans="1:7" ht="19.5" customHeight="1">
      <c r="A8" s="45" t="s">
        <v>287</v>
      </c>
      <c r="B8" s="42">
        <v>43</v>
      </c>
      <c r="C8" s="46">
        <v>28</v>
      </c>
      <c r="D8" s="42">
        <v>15</v>
      </c>
      <c r="E8" s="42">
        <v>5</v>
      </c>
      <c r="F8" s="43">
        <v>760</v>
      </c>
      <c r="G8" s="42">
        <v>0</v>
      </c>
    </row>
    <row r="9" spans="1:7" ht="19.5" customHeight="1">
      <c r="A9" s="47" t="s">
        <v>288</v>
      </c>
      <c r="B9" s="42">
        <v>940</v>
      </c>
      <c r="C9" s="46">
        <v>906</v>
      </c>
      <c r="D9" s="42">
        <v>34</v>
      </c>
      <c r="E9" s="42">
        <v>986</v>
      </c>
      <c r="F9" s="43">
        <v>-4.665314401622723</v>
      </c>
      <c r="G9" s="42">
        <v>1762</v>
      </c>
    </row>
    <row r="10" spans="1:7" ht="19.5" customHeight="1">
      <c r="A10" s="45" t="s">
        <v>289</v>
      </c>
      <c r="B10" s="42">
        <v>463526</v>
      </c>
      <c r="C10" s="42">
        <v>457076</v>
      </c>
      <c r="D10" s="42">
        <v>6450</v>
      </c>
      <c r="E10" s="42">
        <v>313925</v>
      </c>
      <c r="F10" s="43">
        <v>47.65501314008122</v>
      </c>
      <c r="G10" s="42">
        <v>159411</v>
      </c>
    </row>
    <row r="11" spans="1:7" ht="19.5" customHeight="1">
      <c r="A11" s="45" t="s">
        <v>290</v>
      </c>
      <c r="B11" s="42">
        <v>459882</v>
      </c>
      <c r="C11" s="42">
        <v>453426</v>
      </c>
      <c r="D11" s="42">
        <v>6456</v>
      </c>
      <c r="E11" s="42">
        <v>310230</v>
      </c>
      <c r="F11" s="43">
        <v>48.23904844792571</v>
      </c>
      <c r="G11" s="42">
        <v>154576</v>
      </c>
    </row>
    <row r="12" spans="1:7" ht="19.5" customHeight="1">
      <c r="A12" s="45" t="s">
        <v>291</v>
      </c>
      <c r="B12" s="42">
        <v>430077</v>
      </c>
      <c r="C12" s="46">
        <v>426204</v>
      </c>
      <c r="D12" s="42">
        <v>3873</v>
      </c>
      <c r="E12" s="42">
        <v>298699</v>
      </c>
      <c r="F12" s="43">
        <v>43.98340804622714</v>
      </c>
      <c r="G12" s="42">
        <v>124610</v>
      </c>
    </row>
    <row r="13" spans="1:7" ht="19.5" customHeight="1">
      <c r="A13" s="45" t="s">
        <v>292</v>
      </c>
      <c r="B13" s="42">
        <v>7500</v>
      </c>
      <c r="C13" s="46">
        <v>7500</v>
      </c>
      <c r="D13" s="42">
        <v>0</v>
      </c>
      <c r="E13" s="42">
        <v>24500</v>
      </c>
      <c r="F13" s="43">
        <v>-69.38775510204081</v>
      </c>
      <c r="G13" s="42">
        <v>0</v>
      </c>
    </row>
    <row r="14" spans="1:7" ht="19.5" customHeight="1">
      <c r="A14" s="45" t="s">
        <v>293</v>
      </c>
      <c r="B14" s="42">
        <v>185</v>
      </c>
      <c r="C14" s="46">
        <v>185</v>
      </c>
      <c r="D14" s="42">
        <v>0</v>
      </c>
      <c r="E14" s="42"/>
      <c r="F14" s="43"/>
      <c r="G14" s="42">
        <v>20823</v>
      </c>
    </row>
    <row r="15" spans="1:7" ht="19.5" customHeight="1">
      <c r="A15" s="45" t="s">
        <v>294</v>
      </c>
      <c r="B15" s="42">
        <v>6957</v>
      </c>
      <c r="C15" s="46">
        <v>6957</v>
      </c>
      <c r="D15" s="42">
        <v>0</v>
      </c>
      <c r="E15" s="42">
        <v>2600</v>
      </c>
      <c r="F15" s="43">
        <v>167.5769230769231</v>
      </c>
      <c r="G15" s="42">
        <v>2709</v>
      </c>
    </row>
    <row r="16" spans="1:7" ht="19.5" customHeight="1">
      <c r="A16" s="45" t="s">
        <v>295</v>
      </c>
      <c r="B16" s="42">
        <v>13000</v>
      </c>
      <c r="C16" s="46">
        <v>11000</v>
      </c>
      <c r="D16" s="42">
        <v>2000</v>
      </c>
      <c r="E16" s="42">
        <v>10398</v>
      </c>
      <c r="F16" s="43">
        <v>25.02404308520869</v>
      </c>
      <c r="G16" s="42">
        <v>0</v>
      </c>
    </row>
    <row r="17" spans="1:7" ht="19.5" customHeight="1">
      <c r="A17" s="45" t="s">
        <v>296</v>
      </c>
      <c r="B17" s="42">
        <v>4102</v>
      </c>
      <c r="C17" s="46">
        <v>4102</v>
      </c>
      <c r="D17" s="42">
        <v>0</v>
      </c>
      <c r="E17" s="42">
        <v>88</v>
      </c>
      <c r="F17" s="43">
        <v>4561.363636363637</v>
      </c>
      <c r="G17" s="42">
        <v>860</v>
      </c>
    </row>
    <row r="18" spans="1:7" ht="19.5" customHeight="1">
      <c r="A18" s="45" t="s">
        <v>297</v>
      </c>
      <c r="B18" s="42">
        <v>4106</v>
      </c>
      <c r="C18" s="46">
        <v>4000</v>
      </c>
      <c r="D18" s="42">
        <v>106</v>
      </c>
      <c r="E18" s="42"/>
      <c r="F18" s="43"/>
      <c r="G18" s="42">
        <v>9708</v>
      </c>
    </row>
    <row r="19" spans="1:7" ht="19.5" customHeight="1">
      <c r="A19" s="45" t="s">
        <v>298</v>
      </c>
      <c r="B19" s="42">
        <v>8597</v>
      </c>
      <c r="C19" s="46">
        <v>8120</v>
      </c>
      <c r="D19" s="42">
        <v>477</v>
      </c>
      <c r="E19" s="42">
        <v>1045</v>
      </c>
      <c r="F19" s="43">
        <v>722.6794258373205</v>
      </c>
      <c r="G19" s="42">
        <v>19398</v>
      </c>
    </row>
    <row r="20" spans="1:7" ht="19.5" customHeight="1">
      <c r="A20" s="45" t="s">
        <v>299</v>
      </c>
      <c r="B20" s="42"/>
      <c r="C20" s="46"/>
      <c r="D20" s="42">
        <v>0</v>
      </c>
      <c r="E20" s="42">
        <v>0</v>
      </c>
      <c r="F20" s="43"/>
      <c r="G20" s="42">
        <v>890</v>
      </c>
    </row>
    <row r="21" spans="1:7" ht="19.5" customHeight="1">
      <c r="A21" s="45" t="s">
        <v>300</v>
      </c>
      <c r="B21" s="42">
        <v>3644</v>
      </c>
      <c r="C21" s="46">
        <v>3650</v>
      </c>
      <c r="D21" s="42">
        <v>-6</v>
      </c>
      <c r="E21" s="42">
        <v>3695</v>
      </c>
      <c r="F21" s="43">
        <v>-1.3802435723951305</v>
      </c>
      <c r="G21" s="42">
        <v>3945</v>
      </c>
    </row>
    <row r="22" spans="1:7" ht="19.5" customHeight="1">
      <c r="A22" s="45" t="s">
        <v>301</v>
      </c>
      <c r="B22" s="42">
        <v>6287</v>
      </c>
      <c r="C22" s="46">
        <v>4871</v>
      </c>
      <c r="D22" s="42">
        <v>1416</v>
      </c>
      <c r="E22" s="42">
        <v>3740</v>
      </c>
      <c r="F22" s="43">
        <v>68.10160427807486</v>
      </c>
      <c r="G22" s="42">
        <v>1289</v>
      </c>
    </row>
    <row r="23" spans="1:7" ht="19.5" customHeight="1">
      <c r="A23" s="45" t="s">
        <v>302</v>
      </c>
      <c r="B23" s="42">
        <v>4188</v>
      </c>
      <c r="C23" s="46">
        <v>3190</v>
      </c>
      <c r="D23" s="42">
        <v>998</v>
      </c>
      <c r="E23" s="42">
        <v>1484</v>
      </c>
      <c r="F23" s="43">
        <v>182.21024258760104</v>
      </c>
      <c r="G23" s="42">
        <v>320</v>
      </c>
    </row>
    <row r="24" spans="1:7" ht="19.5" customHeight="1">
      <c r="A24" s="45" t="s">
        <v>303</v>
      </c>
      <c r="B24" s="42">
        <v>3068</v>
      </c>
      <c r="C24" s="46">
        <v>3067</v>
      </c>
      <c r="D24" s="42">
        <v>1</v>
      </c>
      <c r="E24" s="42">
        <v>784</v>
      </c>
      <c r="F24" s="43">
        <v>291.32653061224494</v>
      </c>
      <c r="G24" s="42">
        <v>1613</v>
      </c>
    </row>
    <row r="25" spans="1:7" ht="19.5" customHeight="1" hidden="1">
      <c r="A25" s="48" t="s">
        <v>304</v>
      </c>
      <c r="B25" s="48"/>
      <c r="C25" s="48"/>
      <c r="D25" s="48"/>
      <c r="E25" s="48"/>
      <c r="F25" s="48"/>
      <c r="G25" s="48"/>
    </row>
  </sheetData>
  <sheetProtection/>
  <mergeCells count="9">
    <mergeCell ref="A1:G1"/>
    <mergeCell ref="A25:G25"/>
    <mergeCell ref="A3:A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5" bottom="0.5" header="0.5118055555555555" footer="0.51180555555555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J26" sqref="J26"/>
    </sheetView>
  </sheetViews>
  <sheetFormatPr defaultColWidth="9.125" defaultRowHeight="14.25"/>
  <cols>
    <col min="1" max="1" width="38.25390625" style="10" customWidth="1"/>
    <col min="2" max="2" width="14.375" style="10" customWidth="1"/>
    <col min="3" max="3" width="40.375" style="10" customWidth="1"/>
    <col min="4" max="4" width="14.25390625" style="10" customWidth="1"/>
    <col min="5" max="16384" width="9.125" style="10" customWidth="1"/>
  </cols>
  <sheetData>
    <row r="1" spans="1:4" ht="33.75" customHeight="1">
      <c r="A1" s="11" t="s">
        <v>305</v>
      </c>
      <c r="B1" s="11"/>
      <c r="C1" s="11"/>
      <c r="D1" s="11"/>
    </row>
    <row r="2" spans="1:4" ht="16.5" customHeight="1">
      <c r="A2" s="12"/>
      <c r="B2" s="12"/>
      <c r="C2" s="12"/>
      <c r="D2" s="12"/>
    </row>
    <row r="3" spans="1:4" ht="16.5" customHeight="1">
      <c r="A3" s="12" t="s">
        <v>306</v>
      </c>
      <c r="B3" s="12"/>
      <c r="C3" s="12"/>
      <c r="D3" s="12"/>
    </row>
    <row r="4" spans="1:4" ht="16.5" customHeight="1">
      <c r="A4" s="13" t="s">
        <v>307</v>
      </c>
      <c r="B4" s="14" t="s">
        <v>140</v>
      </c>
      <c r="C4" s="13" t="s">
        <v>307</v>
      </c>
      <c r="D4" s="14" t="s">
        <v>140</v>
      </c>
    </row>
    <row r="5" spans="1:4" ht="16.5" customHeight="1">
      <c r="A5" s="15" t="s">
        <v>308</v>
      </c>
      <c r="B5" s="16">
        <f>'[1]L12'!C5</f>
        <v>34100</v>
      </c>
      <c r="C5" s="17" t="s">
        <v>309</v>
      </c>
      <c r="D5" s="16">
        <f>'[1]L13'!C5</f>
        <v>23386</v>
      </c>
    </row>
    <row r="6" spans="1:4" ht="16.5" customHeight="1">
      <c r="A6" s="18" t="s">
        <v>310</v>
      </c>
      <c r="B6" s="19">
        <v>43</v>
      </c>
      <c r="C6" s="20" t="s">
        <v>311</v>
      </c>
      <c r="D6" s="19">
        <v>0</v>
      </c>
    </row>
    <row r="7" spans="1:4" ht="16.5" customHeight="1">
      <c r="A7" s="18" t="s">
        <v>312</v>
      </c>
      <c r="B7" s="19">
        <v>0</v>
      </c>
      <c r="C7" s="21" t="s">
        <v>313</v>
      </c>
      <c r="D7" s="16">
        <v>0</v>
      </c>
    </row>
    <row r="8" spans="1:4" ht="16.5" customHeight="1">
      <c r="A8" s="18" t="s">
        <v>314</v>
      </c>
      <c r="B8" s="16">
        <v>0</v>
      </c>
      <c r="C8" s="20" t="s">
        <v>315</v>
      </c>
      <c r="D8" s="16">
        <v>0</v>
      </c>
    </row>
    <row r="9" spans="1:4" ht="16.5" customHeight="1">
      <c r="A9" s="18" t="s">
        <v>316</v>
      </c>
      <c r="B9" s="22">
        <v>0</v>
      </c>
      <c r="C9" s="20" t="s">
        <v>317</v>
      </c>
      <c r="D9" s="16">
        <v>0</v>
      </c>
    </row>
    <row r="10" spans="1:4" ht="16.5" customHeight="1">
      <c r="A10" s="18" t="s">
        <v>318</v>
      </c>
      <c r="B10" s="16">
        <v>13358</v>
      </c>
      <c r="C10" s="20" t="s">
        <v>123</v>
      </c>
      <c r="D10" s="22">
        <f>SUM(D11:D12)</f>
        <v>1219</v>
      </c>
    </row>
    <row r="11" spans="1:4" ht="16.5" customHeight="1">
      <c r="A11" s="18" t="s">
        <v>319</v>
      </c>
      <c r="B11" s="19">
        <f>B12+B13</f>
        <v>0</v>
      </c>
      <c r="C11" s="20" t="s">
        <v>320</v>
      </c>
      <c r="D11" s="16">
        <v>1219</v>
      </c>
    </row>
    <row r="12" spans="1:4" ht="16.5" customHeight="1">
      <c r="A12" s="18" t="s">
        <v>321</v>
      </c>
      <c r="B12" s="19">
        <v>0</v>
      </c>
      <c r="C12" s="20" t="s">
        <v>322</v>
      </c>
      <c r="D12" s="23">
        <v>0</v>
      </c>
    </row>
    <row r="13" spans="1:4" ht="16.5" customHeight="1">
      <c r="A13" s="18" t="s">
        <v>323</v>
      </c>
      <c r="B13" s="16">
        <v>0</v>
      </c>
      <c r="C13" s="20" t="s">
        <v>324</v>
      </c>
      <c r="D13" s="16">
        <f>B15-D5-D6-D7-D8-D9-D10</f>
        <v>22896</v>
      </c>
    </row>
    <row r="14" spans="1:4" ht="16.5" customHeight="1">
      <c r="A14" s="24"/>
      <c r="B14" s="25"/>
      <c r="C14" s="20" t="s">
        <v>325</v>
      </c>
      <c r="D14" s="23">
        <v>6</v>
      </c>
    </row>
    <row r="15" spans="1:4" ht="16.5" customHeight="1">
      <c r="A15" s="26" t="s">
        <v>133</v>
      </c>
      <c r="B15" s="16">
        <f>SUM(B5:B11)</f>
        <v>47501</v>
      </c>
      <c r="C15" s="27" t="s">
        <v>134</v>
      </c>
      <c r="D15" s="16">
        <f>SUM(D5:D10,D13)</f>
        <v>47501</v>
      </c>
    </row>
  </sheetData>
  <sheetProtection/>
  <mergeCells count="3">
    <mergeCell ref="A1:D1"/>
    <mergeCell ref="A2:D2"/>
    <mergeCell ref="A3:D3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2013-10-10T03:56:15Z</cp:lastPrinted>
  <dcterms:created xsi:type="dcterms:W3CDTF">2012-06-25T00:49:15Z</dcterms:created>
  <dcterms:modified xsi:type="dcterms:W3CDTF">2015-10-23T02:18:20Z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