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tabRatio="991" firstSheet="4" activeTab="6"/>
  </bookViews>
  <sheets>
    <sheet name="目录" sheetId="1" r:id="rId1"/>
    <sheet name="2016年度一般公共预算收入决算表" sheetId="2" r:id="rId2"/>
    <sheet name="2016年度一般公共预算支出决算表" sheetId="3" r:id="rId3"/>
    <sheet name="2016年度一般公共预算本级支出决算表" sheetId="4" r:id="rId4"/>
    <sheet name="2016年度一般公共预算本级支出决算经济分类情况表" sheetId="5" r:id="rId5"/>
    <sheet name="2016年度一般公共预算本级基本支出决算经济分类情况表" sheetId="6" r:id="rId6"/>
    <sheet name="2016年度对下税收返还和转移支付决算表" sheetId="7" r:id="rId7"/>
    <sheet name="2016年度一般公共预算“三公”经费支出决算表" sheetId="8" r:id="rId8"/>
    <sheet name="2016年度政府性基金收入决算表" sheetId="9" r:id="rId9"/>
    <sheet name="2016年度政府性基金支出决算表" sheetId="10" r:id="rId10"/>
    <sheet name="2016年度政府性基金转移支付决算表" sheetId="11" r:id="rId11"/>
    <sheet name="2016年度国有资本经营收入决算表" sheetId="12" r:id="rId12"/>
    <sheet name="2016年度国有资本经营支出决算表" sheetId="13" r:id="rId13"/>
    <sheet name="2016年度社会保险基金决算收入表" sheetId="14" r:id="rId14"/>
    <sheet name="2016年度社会保险基金决算支出表" sheetId="15" r:id="rId15"/>
    <sheet name="CDKOHSLJ" sheetId="16" state="hidden" r:id="rId16"/>
  </sheets>
  <externalReferences>
    <externalReference r:id="rId19"/>
  </externalReferences>
  <definedNames>
    <definedName name="_Order1">255</definedName>
    <definedName name="_Order2">255</definedName>
    <definedName name="gxxe2003">'[1]P1012001'!$A$6:$E$117</definedName>
    <definedName name="Z_54431C6A_6CB5_493F_BA5A_1F9237B1985C_.wvu.PrintArea" localSheetId="0">'目录'!$B$2:$C$2</definedName>
  </definedNames>
  <calcPr fullCalcOnLoad="1" fullPrecision="0"/>
</workbook>
</file>

<file path=xl/sharedStrings.xml><?xml version="1.0" encoding="utf-8"?>
<sst xmlns="http://schemas.openxmlformats.org/spreadsheetml/2006/main" count="2120" uniqueCount="1677">
  <si>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</si>
  <si>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</si>
  <si>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</si>
  <si>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 xml:space="preserve">           其他收入</t>
  </si>
  <si>
    <t xml:space="preserve">           动用上年结余收入</t>
  </si>
  <si>
    <t>2016年度长乐市决算公开附表目录</t>
  </si>
  <si>
    <t>附表1：2016年度一般公共决算收入决算表</t>
  </si>
  <si>
    <t>附表2：2016年度一般公共决算支出决算表</t>
  </si>
  <si>
    <t>附表8</t>
  </si>
  <si>
    <t>附表7</t>
  </si>
  <si>
    <t>附表6</t>
  </si>
  <si>
    <t>附表5</t>
  </si>
  <si>
    <t>附表3</t>
  </si>
  <si>
    <t>附表2</t>
  </si>
  <si>
    <t>附表1</t>
  </si>
  <si>
    <t>附表9</t>
  </si>
  <si>
    <t>附表11</t>
  </si>
  <si>
    <t>附表12</t>
  </si>
  <si>
    <t>2016年总决算数据导出20170511.xls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</si>
  <si>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</si>
  <si>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</si>
  <si>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</si>
  <si>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</si>
  <si>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</si>
  <si>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</si>
  <si>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</si>
  <si>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</si>
  <si>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</si>
  <si>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</si>
  <si>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</si>
  <si>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</si>
  <si>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备注：无数据，乡镇一级视同一级预算单位管理。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</si>
  <si>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</si>
  <si>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</si>
  <si>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</si>
  <si>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</si>
  <si>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</si>
  <si>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</si>
  <si>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</si>
  <si>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</si>
  <si>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</si>
  <si>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</si>
  <si>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</si>
  <si>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</si>
  <si>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</si>
  <si>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</si>
  <si>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单位：万元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</si>
  <si>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</si>
  <si>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</si>
  <si>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</si>
  <si>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</si>
  <si>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</si>
  <si>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</si>
  <si>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</si>
  <si>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</si>
  <si>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</si>
  <si>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</si>
  <si>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</si>
  <si>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</si>
  <si>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</si>
  <si>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</si>
  <si>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</si>
  <si>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</si>
  <si>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</si>
  <si>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</si>
  <si>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</si>
  <si>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</si>
  <si>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</si>
  <si>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</si>
  <si>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</si>
  <si>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</si>
  <si>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</si>
  <si>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</si>
  <si>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</si>
  <si>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</si>
  <si>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</si>
  <si>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</si>
  <si>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</si>
  <si>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</si>
  <si>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</si>
  <si>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</si>
  <si>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</si>
  <si>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</si>
  <si>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</si>
  <si>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</si>
  <si>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</si>
  <si>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</si>
  <si>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</si>
  <si>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</si>
  <si>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</si>
  <si>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</si>
  <si>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</si>
  <si>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</si>
  <si>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</si>
  <si>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</si>
  <si>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</si>
  <si>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</si>
  <si>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</si>
  <si>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</si>
  <si>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</si>
  <si>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</si>
  <si>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</si>
  <si>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</si>
  <si>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</si>
  <si>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</si>
  <si>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</si>
  <si>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</si>
  <si>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</si>
  <si>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</si>
  <si>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</si>
  <si>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</si>
  <si>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</si>
  <si>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</si>
  <si>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</si>
  <si>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</si>
  <si>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</si>
  <si>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</si>
  <si>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</si>
  <si>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</si>
  <si>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</si>
  <si>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</si>
  <si>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</si>
  <si>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</si>
  <si>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</si>
  <si>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</si>
  <si>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</si>
  <si>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</si>
  <si>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</si>
  <si>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</si>
  <si>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收入项目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</si>
  <si>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</si>
  <si>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</si>
  <si>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</si>
  <si>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</si>
  <si>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</si>
  <si>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</si>
  <si>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</si>
  <si>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</si>
  <si>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</si>
  <si>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</si>
  <si>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</si>
  <si>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</si>
  <si>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</si>
  <si>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</si>
  <si>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</si>
  <si>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</si>
  <si>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</si>
  <si>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</si>
  <si>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</si>
  <si>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</si>
  <si>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</si>
  <si>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</si>
  <si>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</si>
  <si>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</si>
  <si>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</si>
  <si>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</si>
  <si>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</si>
  <si>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</si>
  <si>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</si>
  <si>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</si>
  <si>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</si>
  <si>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</si>
  <si>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</si>
  <si>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</si>
  <si>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</si>
  <si>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</si>
  <si>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</si>
  <si>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</si>
  <si>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</si>
  <si>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</si>
  <si>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</si>
  <si>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</si>
  <si>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</si>
  <si>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</si>
  <si>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</si>
  <si>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</si>
  <si>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</si>
  <si>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</si>
  <si>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</si>
  <si>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</si>
  <si>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</si>
  <si>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</si>
  <si>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</si>
  <si>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</si>
  <si>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</si>
  <si>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</si>
  <si>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</si>
  <si>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</si>
  <si>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</si>
  <si>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</si>
  <si>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</si>
  <si>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</si>
  <si>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</si>
  <si>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</si>
  <si>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</si>
  <si>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</si>
  <si>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</si>
  <si>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</si>
  <si>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</si>
  <si>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</si>
  <si>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</si>
  <si>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</si>
  <si>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</si>
  <si>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</si>
  <si>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</si>
  <si>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</si>
  <si>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</si>
  <si>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</si>
  <si>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</si>
  <si>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</si>
  <si>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</si>
  <si>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</si>
  <si>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</si>
  <si>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</si>
  <si>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</si>
  <si>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</si>
  <si>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</si>
  <si>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</si>
  <si>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</si>
  <si>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</si>
  <si>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</si>
  <si>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</si>
  <si>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</si>
  <si>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</si>
  <si>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</si>
  <si>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</si>
  <si>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</si>
  <si>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</si>
  <si>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</si>
  <si>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</si>
  <si>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</si>
  <si>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</si>
  <si>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</si>
  <si>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</si>
  <si>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</si>
  <si>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</si>
  <si>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</si>
  <si>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</si>
  <si>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</si>
  <si>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</si>
  <si>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</si>
  <si>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</si>
  <si>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</si>
  <si>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</si>
  <si>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</si>
  <si>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</si>
  <si>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</si>
  <si>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</si>
  <si>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</si>
  <si>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</si>
  <si>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</si>
  <si>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</si>
  <si>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</si>
  <si>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</si>
  <si>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</si>
  <si>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</si>
  <si>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</si>
  <si>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</si>
  <si>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</si>
  <si>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</si>
  <si>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</si>
  <si>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</si>
  <si>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</si>
  <si>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</si>
  <si>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</si>
  <si>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</si>
  <si>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</si>
  <si>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</si>
  <si>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</si>
  <si>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</si>
  <si>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</si>
  <si>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</si>
  <si>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</si>
  <si>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</si>
  <si>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</si>
  <si>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</si>
  <si>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</si>
  <si>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</si>
  <si>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</si>
  <si>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</si>
  <si>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</si>
  <si>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</si>
  <si>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</si>
  <si>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</si>
  <si>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</si>
  <si>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</si>
  <si>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</si>
  <si>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</si>
  <si>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</si>
  <si>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</si>
  <si>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</si>
  <si>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</si>
  <si>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</si>
  <si>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</si>
  <si>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</si>
  <si>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</si>
  <si>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</si>
  <si>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</si>
  <si>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</si>
  <si>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</si>
  <si>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</si>
  <si>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</si>
  <si>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</si>
  <si>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</si>
  <si>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</si>
  <si>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</si>
  <si>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</si>
  <si>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</si>
  <si>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</si>
  <si>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</si>
  <si>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</si>
  <si>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</si>
  <si>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</si>
  <si>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</si>
  <si>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</si>
  <si>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</si>
  <si>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</si>
  <si>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</si>
  <si>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</si>
  <si>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</si>
  <si>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</si>
  <si>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</si>
  <si>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</si>
  <si>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</si>
  <si>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</si>
  <si>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</si>
  <si>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</si>
  <si>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</si>
  <si>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</si>
  <si>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</si>
  <si>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</si>
  <si>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</si>
  <si>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</si>
  <si>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</si>
  <si>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</si>
  <si>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</si>
  <si>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</si>
  <si>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</si>
  <si>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</si>
  <si>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</si>
  <si>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</si>
  <si>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</si>
  <si>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</si>
  <si>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</si>
  <si>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</si>
  <si>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</si>
  <si>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</si>
  <si>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</si>
  <si>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</si>
  <si>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</si>
  <si>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</si>
  <si>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</si>
  <si>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</si>
  <si>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</si>
  <si>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</si>
  <si>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</si>
  <si>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</si>
  <si>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</si>
  <si>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</si>
  <si>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</si>
  <si>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</si>
  <si>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</si>
  <si>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</si>
  <si>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</si>
  <si>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</si>
  <si>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</si>
  <si>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</si>
  <si>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</si>
  <si>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</si>
  <si>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</si>
  <si>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</si>
  <si>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</si>
  <si>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</si>
  <si>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</si>
  <si>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</si>
  <si>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</si>
  <si>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</si>
  <si>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</si>
  <si>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</si>
  <si>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</si>
  <si>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</si>
  <si>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</si>
  <si>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</si>
  <si>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</si>
  <si>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</si>
  <si>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</si>
  <si>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</si>
  <si>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</si>
  <si>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</si>
  <si>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</si>
  <si>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</si>
  <si>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</si>
  <si>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</si>
  <si>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</si>
  <si>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</si>
  <si>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</si>
  <si>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</si>
  <si>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</si>
  <si>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</si>
  <si>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</si>
  <si>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</si>
  <si>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</si>
  <si>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</si>
  <si>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</si>
  <si>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</si>
  <si>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</si>
  <si>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</si>
  <si>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</si>
  <si>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</si>
  <si>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</si>
  <si>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</si>
  <si>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</si>
  <si>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</si>
  <si>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</si>
  <si>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</si>
  <si>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</si>
  <si>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</si>
  <si>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</si>
  <si>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</si>
  <si>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</si>
  <si>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</si>
  <si>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</si>
  <si>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</si>
  <si>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</si>
  <si>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</si>
  <si>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</si>
  <si>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</si>
  <si>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</si>
  <si>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</si>
  <si>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</si>
  <si>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</si>
  <si>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</si>
  <si>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</si>
  <si>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</si>
  <si>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</si>
  <si>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</si>
  <si>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</si>
  <si>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</si>
  <si>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</si>
  <si>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</si>
  <si>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</si>
  <si>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</si>
  <si>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</si>
  <si>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</si>
  <si>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</si>
  <si>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</si>
  <si>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</si>
  <si>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</si>
  <si>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</si>
  <si>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</si>
  <si>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</si>
  <si>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</si>
  <si>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</si>
  <si>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</si>
  <si>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</si>
  <si>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</si>
  <si>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</si>
  <si>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</si>
  <si>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</si>
  <si>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</si>
  <si>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</si>
  <si>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</si>
  <si>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</si>
  <si>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</si>
  <si>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</si>
  <si>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</si>
  <si>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</si>
  <si>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</si>
  <si>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</si>
  <si>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</si>
  <si>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</si>
  <si>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</si>
  <si>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</si>
  <si>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</si>
  <si>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</si>
  <si>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</si>
  <si>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</si>
  <si>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</si>
  <si>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</si>
  <si>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</si>
  <si>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</si>
  <si>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</si>
  <si>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</si>
  <si>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</si>
  <si>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</si>
  <si>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</si>
  <si>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</si>
  <si>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</si>
  <si>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</si>
  <si>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</si>
  <si>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</si>
  <si>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</si>
  <si>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</si>
  <si>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</si>
  <si>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</si>
  <si>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</si>
  <si>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</si>
  <si>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</si>
  <si>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</si>
  <si>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</si>
  <si>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</si>
  <si>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</si>
  <si>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</si>
  <si>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</si>
  <si>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</si>
  <si>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</si>
  <si>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</si>
  <si>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</si>
  <si>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</si>
  <si>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</si>
  <si>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</si>
  <si>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</si>
  <si>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</si>
  <si>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</si>
  <si>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</si>
  <si>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</si>
  <si>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</si>
  <si>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</si>
  <si>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</si>
  <si>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</si>
  <si>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</si>
  <si>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</si>
  <si>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</si>
  <si>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</si>
  <si>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</si>
  <si>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</si>
  <si>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</si>
  <si>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</si>
  <si>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</si>
  <si>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</si>
  <si>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</si>
  <si>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</si>
  <si>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</si>
  <si>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</si>
  <si>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</si>
  <si>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</si>
  <si>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</si>
  <si>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</si>
  <si>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</si>
  <si>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</si>
  <si>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</si>
  <si>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</si>
  <si>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</si>
  <si>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</si>
  <si>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</si>
  <si>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</si>
  <si>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</si>
  <si>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</si>
  <si>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</si>
  <si>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</si>
  <si>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</si>
  <si>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</si>
  <si>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</si>
  <si>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</si>
  <si>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</si>
  <si>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</si>
  <si>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</si>
  <si>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</si>
  <si>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</si>
  <si>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</si>
  <si>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</si>
  <si>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</si>
  <si>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</si>
  <si>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</si>
  <si>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</si>
  <si>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</si>
  <si>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</si>
  <si>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</si>
  <si>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</si>
  <si>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</si>
  <si>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</si>
  <si>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</si>
  <si>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</si>
  <si>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</si>
  <si>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</si>
  <si>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</si>
  <si>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</si>
  <si>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</si>
  <si>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</si>
  <si>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</si>
  <si>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</si>
  <si>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</si>
  <si>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</si>
  <si>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</si>
  <si>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</si>
  <si>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</si>
  <si>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</si>
  <si>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</si>
  <si>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</si>
  <si>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</si>
  <si>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</si>
  <si>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</si>
  <si>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</si>
  <si>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</si>
  <si>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</si>
  <si>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</si>
  <si>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</si>
  <si>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</si>
  <si>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</si>
  <si>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</si>
  <si>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</si>
  <si>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</si>
  <si>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</si>
  <si>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</si>
  <si>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</si>
  <si>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</si>
  <si>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</si>
  <si>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</si>
  <si>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</si>
  <si>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</si>
  <si>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</si>
  <si>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</si>
  <si>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</si>
  <si>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</si>
  <si>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</si>
  <si>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</si>
  <si>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</si>
  <si>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</si>
  <si>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</si>
  <si>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</si>
  <si>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</si>
  <si>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</si>
  <si>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</si>
  <si>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</si>
  <si>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</si>
  <si>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</si>
  <si>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</si>
  <si>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</si>
  <si>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</si>
  <si>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</si>
  <si>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</si>
  <si>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</si>
  <si>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</si>
  <si>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</si>
  <si>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</si>
  <si>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</si>
  <si>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</si>
  <si>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</si>
  <si>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</si>
  <si>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</si>
  <si>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</si>
  <si>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</si>
  <si>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</si>
  <si>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</si>
  <si>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</si>
  <si>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</si>
  <si>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</si>
  <si>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</si>
  <si>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</si>
  <si>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</si>
  <si>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</si>
  <si>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</si>
  <si>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</si>
  <si>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</si>
  <si>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</si>
  <si>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</si>
  <si>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</si>
  <si>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</si>
  <si>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</si>
  <si>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</si>
  <si>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</si>
  <si>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</si>
  <si>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</si>
  <si>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</si>
  <si>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</si>
  <si>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</si>
  <si>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</si>
  <si>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</si>
  <si>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</si>
  <si>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</si>
  <si>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</si>
  <si>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</si>
  <si>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</si>
  <si>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</si>
  <si>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</si>
  <si>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</si>
  <si>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</si>
  <si>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</si>
  <si>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</si>
  <si>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</si>
  <si>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</si>
  <si>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</si>
  <si>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</si>
  <si>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</si>
  <si>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</si>
  <si>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</si>
  <si>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</si>
  <si>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</si>
  <si>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</si>
  <si>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</si>
  <si>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</si>
  <si>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</si>
  <si>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</si>
  <si>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</si>
  <si>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</si>
  <si>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</si>
  <si>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</si>
  <si>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</si>
  <si>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</si>
  <si>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</si>
  <si>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</si>
  <si>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</si>
  <si>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</si>
  <si>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</si>
  <si>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</si>
  <si>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</si>
  <si>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</si>
  <si>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</si>
  <si>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</si>
  <si>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</si>
  <si>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</si>
  <si>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</si>
  <si>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</si>
  <si>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</si>
  <si>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</si>
  <si>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</si>
  <si>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</si>
  <si>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</si>
  <si>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</si>
  <si>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</si>
  <si>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</si>
  <si>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</si>
  <si>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</si>
  <si>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</si>
  <si>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</si>
  <si>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</si>
  <si>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</si>
  <si>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</si>
  <si>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</si>
  <si>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</si>
  <si>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</si>
  <si>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</si>
  <si>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</si>
  <si>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</si>
  <si>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</si>
  <si>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</si>
  <si>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</si>
  <si>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</si>
  <si>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</si>
  <si>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</si>
  <si>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</si>
  <si>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</si>
  <si>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</si>
  <si>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</si>
  <si>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</si>
  <si>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</si>
  <si>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</si>
  <si>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</si>
  <si>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</si>
  <si>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</si>
  <si>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</si>
  <si>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</si>
  <si>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</si>
  <si>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</si>
  <si>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</si>
  <si>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</si>
  <si>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</si>
  <si>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</si>
  <si>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</si>
  <si>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</si>
  <si>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</si>
  <si>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</si>
  <si>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</si>
  <si>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</si>
  <si>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</si>
  <si>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</si>
  <si>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</si>
  <si>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</si>
  <si>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</si>
  <si>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</si>
  <si>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</si>
  <si>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</si>
  <si>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</si>
  <si>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</si>
  <si>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</si>
  <si>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</si>
  <si>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</si>
  <si>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</si>
  <si>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</si>
  <si>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</si>
  <si>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</si>
  <si>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</si>
  <si>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</si>
  <si>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</si>
  <si>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</si>
  <si>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</si>
  <si>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</si>
  <si>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</si>
  <si>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</si>
  <si>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</si>
  <si>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</si>
  <si>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</si>
  <si>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</si>
  <si>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</si>
  <si>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</si>
  <si>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</si>
  <si>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</si>
  <si>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</si>
  <si>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</si>
  <si>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</si>
  <si>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</si>
  <si>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</si>
  <si>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</si>
  <si>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</si>
  <si>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</si>
  <si>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</si>
  <si>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</si>
  <si>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</si>
  <si>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</si>
  <si>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</si>
  <si>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</si>
  <si>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</si>
  <si>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</si>
  <si>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</si>
  <si>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</si>
  <si>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</si>
  <si>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</si>
  <si>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</si>
  <si>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</si>
  <si>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</si>
  <si>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</si>
  <si>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</si>
  <si>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</si>
  <si>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</si>
  <si>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</si>
  <si>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</si>
  <si>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</si>
  <si>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</si>
  <si>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</si>
  <si>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</si>
  <si>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</si>
  <si>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</si>
  <si>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</si>
  <si>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</si>
  <si>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</si>
  <si>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</si>
  <si>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</si>
  <si>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</si>
  <si>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</si>
  <si>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</si>
  <si>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</si>
  <si>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</si>
  <si>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</si>
  <si>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</si>
  <si>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</si>
  <si>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</si>
  <si>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</si>
  <si>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</si>
  <si>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</si>
  <si>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</si>
  <si>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</si>
  <si>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</si>
  <si>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</si>
  <si>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</si>
  <si>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</si>
  <si>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</si>
  <si>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</si>
  <si>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</si>
  <si>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</si>
  <si>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</si>
  <si>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</si>
  <si>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</si>
  <si>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</si>
  <si>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</si>
  <si>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</si>
  <si>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</si>
  <si>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</si>
  <si>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</si>
  <si>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</si>
  <si>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</si>
  <si>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</si>
  <si>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</si>
  <si>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</si>
  <si>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</si>
  <si>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</si>
  <si>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</si>
  <si>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</si>
  <si>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</si>
  <si>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</si>
  <si>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</si>
  <si>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</si>
  <si>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</si>
  <si>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</si>
  <si>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</si>
  <si>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</si>
  <si>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</si>
  <si>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</si>
  <si>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</si>
  <si>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</si>
  <si>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</si>
  <si>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</si>
  <si>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</si>
  <si>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</si>
  <si>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</si>
  <si>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</si>
  <si>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</si>
  <si>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</si>
  <si>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</si>
  <si>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</si>
  <si>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</si>
  <si>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</si>
  <si>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</si>
  <si>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</si>
  <si>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</si>
  <si>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</si>
  <si>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</si>
  <si>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</si>
  <si>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</si>
  <si>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</si>
  <si>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</si>
  <si>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</si>
  <si>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</si>
  <si>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</si>
  <si>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</si>
  <si>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</si>
  <si>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</si>
  <si>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</si>
  <si>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</si>
  <si>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</si>
  <si>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</si>
  <si>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</si>
  <si>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</si>
  <si>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</si>
  <si>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</si>
  <si>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</si>
  <si>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</si>
  <si>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</si>
  <si>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</si>
  <si>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</si>
  <si>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</si>
  <si>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</si>
  <si>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</si>
  <si>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</si>
  <si>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</si>
  <si>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</si>
  <si>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</si>
  <si>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</si>
  <si>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</si>
  <si>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</si>
  <si>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</si>
  <si>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</si>
  <si>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</si>
  <si>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</si>
  <si>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</si>
  <si>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</si>
  <si>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</si>
  <si>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</si>
  <si>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</si>
  <si>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</si>
  <si>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</si>
  <si>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</si>
  <si>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</si>
  <si>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</si>
  <si>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</si>
  <si>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</si>
  <si>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</si>
  <si>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</si>
  <si>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</si>
  <si>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</si>
  <si>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</si>
  <si>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</si>
  <si>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</si>
  <si>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</si>
  <si>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</si>
  <si>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</si>
  <si>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</si>
  <si>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</si>
  <si>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</si>
  <si>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</si>
  <si>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</si>
  <si>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</si>
  <si>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</si>
  <si>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</si>
  <si>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</si>
  <si>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</si>
  <si>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</si>
  <si>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</si>
  <si>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</si>
  <si>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</si>
  <si>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</si>
  <si>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</si>
  <si>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</si>
  <si>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</si>
  <si>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</si>
  <si>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</si>
  <si>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</si>
  <si>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</si>
  <si>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</si>
  <si>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</si>
  <si>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</si>
  <si>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</si>
  <si>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</si>
  <si>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</si>
  <si>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</si>
  <si>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</si>
  <si>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</si>
  <si>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</si>
  <si>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</si>
  <si>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</si>
  <si>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</si>
  <si>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</si>
  <si>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</si>
  <si>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</si>
  <si>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</si>
  <si>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</si>
  <si>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</si>
  <si>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</si>
  <si>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</si>
  <si>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</si>
  <si>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</si>
  <si>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</si>
  <si>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</si>
  <si>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</si>
  <si>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</si>
  <si>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</si>
  <si>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</si>
  <si>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</si>
  <si>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</si>
  <si>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</si>
  <si>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</si>
  <si>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</si>
  <si>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</si>
  <si>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</si>
  <si>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</si>
  <si>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</si>
  <si>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</si>
  <si>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</si>
  <si>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</si>
  <si>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</si>
  <si>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</si>
  <si>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</si>
  <si>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</si>
  <si>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</si>
  <si>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</si>
  <si>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</si>
  <si>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</si>
  <si>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</si>
  <si>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</si>
  <si>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</si>
  <si>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</si>
  <si>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</si>
  <si>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</si>
  <si>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</si>
  <si>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</si>
  <si>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</si>
  <si>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</si>
  <si>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</si>
  <si>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</si>
  <si>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</si>
  <si>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</si>
  <si>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</si>
  <si>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</si>
  <si>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</si>
  <si>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</si>
  <si>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</si>
  <si>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</si>
  <si>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</si>
  <si>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</si>
  <si>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</si>
  <si>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</si>
  <si>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</si>
  <si>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</si>
  <si>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</si>
  <si>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</si>
  <si>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</si>
  <si>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</si>
  <si>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</si>
  <si>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</si>
  <si>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</si>
  <si>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</si>
  <si>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</si>
  <si>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</si>
  <si>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</si>
  <si>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</si>
  <si>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</si>
  <si>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</si>
  <si>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</si>
  <si>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</si>
  <si>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</si>
  <si>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</si>
  <si>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</si>
  <si>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</si>
  <si>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</si>
  <si>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</si>
  <si>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</si>
  <si>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</si>
  <si>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</si>
  <si>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</si>
  <si>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</si>
  <si>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</si>
  <si>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</si>
  <si>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</si>
  <si>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</si>
  <si>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</si>
  <si>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</si>
  <si>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</si>
  <si>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</si>
  <si>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</si>
  <si>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</si>
  <si>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</si>
  <si>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</si>
  <si>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</si>
  <si>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</si>
  <si>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</si>
  <si>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</si>
  <si>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</si>
  <si>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</si>
  <si>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</si>
  <si>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</si>
  <si>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</si>
  <si>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</si>
  <si>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</si>
  <si>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</si>
  <si>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</si>
  <si>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</si>
  <si>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</si>
  <si>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</si>
  <si>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</si>
  <si>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</si>
  <si>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</si>
  <si>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</si>
  <si>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</si>
  <si>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</si>
  <si>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</si>
  <si>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</si>
  <si>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</si>
  <si>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</si>
  <si>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</si>
  <si>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</si>
  <si>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</si>
  <si>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</si>
  <si>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</si>
  <si>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</si>
  <si>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</si>
  <si>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</si>
  <si>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</si>
  <si>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</si>
  <si>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</si>
  <si>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</si>
  <si>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</si>
  <si>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</si>
  <si>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</si>
  <si>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</si>
  <si>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</si>
  <si>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</si>
  <si>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</si>
  <si>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</si>
  <si>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</si>
  <si>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</si>
  <si>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</si>
  <si>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</si>
  <si>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</si>
  <si>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</si>
  <si>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</si>
  <si>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</si>
  <si>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</si>
  <si>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</si>
  <si>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</si>
  <si>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</si>
  <si>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</si>
  <si>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</si>
  <si>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</si>
  <si>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</si>
  <si>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</si>
  <si>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</si>
  <si>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</si>
  <si>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</si>
  <si>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</si>
  <si>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</si>
  <si>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</si>
  <si>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</si>
  <si>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</si>
  <si>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</si>
  <si>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</si>
  <si>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</si>
  <si>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</si>
  <si>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</si>
  <si>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</si>
  <si>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</si>
  <si>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</si>
  <si>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</si>
  <si>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</si>
  <si>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</si>
  <si>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</si>
  <si>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</si>
  <si>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</si>
  <si>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</si>
  <si>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</si>
  <si>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</si>
  <si>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</si>
  <si>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</si>
  <si>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</si>
  <si>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</si>
  <si>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</si>
  <si>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</si>
  <si>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</si>
  <si>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</si>
  <si>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</si>
  <si>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</si>
  <si>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</si>
  <si>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</si>
  <si>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</si>
  <si>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</si>
  <si>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</si>
  <si>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</si>
  <si>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</si>
  <si>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</si>
  <si>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</si>
  <si>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</si>
  <si>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</si>
  <si>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</si>
  <si>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</si>
  <si>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</si>
  <si>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</si>
  <si>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</si>
  <si>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</si>
  <si>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</si>
  <si>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</si>
  <si>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</si>
  <si>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</si>
  <si>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</si>
  <si>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</si>
  <si>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</si>
  <si>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</si>
  <si>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</si>
  <si>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</si>
  <si>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</si>
  <si>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</si>
  <si>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</si>
  <si>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</si>
  <si>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</si>
  <si>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</si>
  <si>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</si>
  <si>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</si>
  <si>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</si>
  <si>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</si>
  <si>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</si>
  <si>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</si>
  <si>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</si>
  <si>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</si>
  <si>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</si>
  <si>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</si>
  <si>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</si>
  <si>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</si>
  <si>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</si>
  <si>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</si>
  <si>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</si>
  <si>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</si>
  <si>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</si>
  <si>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</si>
  <si>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</si>
  <si>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</si>
  <si>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</si>
  <si>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</si>
  <si>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</si>
  <si>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</si>
  <si>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</si>
  <si>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</si>
  <si>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</si>
  <si>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</si>
  <si>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</si>
  <si>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</si>
  <si>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</si>
  <si>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</si>
  <si>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</si>
  <si>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</si>
  <si>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</si>
  <si>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</si>
  <si>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</si>
  <si>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</si>
  <si>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</si>
  <si>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</si>
  <si>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</si>
  <si>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</si>
  <si>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</si>
  <si>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</si>
  <si>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</si>
  <si>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</si>
  <si>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</si>
  <si>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</si>
  <si>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</si>
  <si>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</si>
  <si>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</si>
  <si>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</si>
  <si>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</si>
  <si>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</si>
  <si>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</si>
  <si>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</si>
  <si>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</si>
  <si>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</si>
  <si>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</si>
  <si>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</si>
  <si>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</si>
  <si>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</si>
  <si>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</si>
  <si>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</si>
  <si>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</si>
  <si>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</si>
  <si>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</si>
  <si>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</si>
  <si>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</si>
  <si>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 单位：万元</t>
  </si>
  <si>
    <t>小计</t>
  </si>
  <si>
    <t>××地区</t>
  </si>
  <si>
    <t>…………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</si>
  <si>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</si>
  <si>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</si>
  <si>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</si>
  <si>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</si>
  <si>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</si>
  <si>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</si>
  <si>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</si>
  <si>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</si>
  <si>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</si>
  <si>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</si>
  <si>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</si>
  <si>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</si>
  <si>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</si>
  <si>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</si>
  <si>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</si>
  <si>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</si>
  <si>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</si>
  <si>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</si>
  <si>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</si>
  <si>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</si>
  <si>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</si>
  <si>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</si>
  <si>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</si>
  <si>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</si>
  <si>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</si>
  <si>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</si>
  <si>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</si>
  <si>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</si>
  <si>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</si>
  <si>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</si>
  <si>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</si>
  <si>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</si>
  <si>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</si>
  <si>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</si>
  <si>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</si>
  <si>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</si>
  <si>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</si>
  <si>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</si>
  <si>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</si>
  <si>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</si>
  <si>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</si>
  <si>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</si>
  <si>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</si>
  <si>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</si>
  <si>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</si>
  <si>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</si>
  <si>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</si>
  <si>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</si>
  <si>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</si>
  <si>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</si>
  <si>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</si>
  <si>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</si>
  <si>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</si>
  <si>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</si>
  <si>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</si>
  <si>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</si>
  <si>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</si>
  <si>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</si>
  <si>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</si>
  <si>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</si>
  <si>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</si>
  <si>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</si>
  <si>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</si>
  <si>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</si>
  <si>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</si>
  <si>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</si>
  <si>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</si>
  <si>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</si>
  <si>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</si>
  <si>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</si>
  <si>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</si>
  <si>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</si>
  <si>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</si>
  <si>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</si>
  <si>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</si>
  <si>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</si>
  <si>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</si>
  <si>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</si>
  <si>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</si>
  <si>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</si>
  <si>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</si>
  <si>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</si>
  <si>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</si>
  <si>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</si>
  <si>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</si>
  <si>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</si>
  <si>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</si>
  <si>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</si>
  <si>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</si>
  <si>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</si>
  <si>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</si>
  <si>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</si>
  <si>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</si>
  <si>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</si>
  <si>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</si>
  <si>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</si>
  <si>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</si>
  <si>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</si>
  <si>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</si>
  <si>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</si>
  <si>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</si>
  <si>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</si>
  <si>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</si>
  <si>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</si>
  <si>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</si>
  <si>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</si>
  <si>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</si>
  <si>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</si>
  <si>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</si>
  <si>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</si>
  <si>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</si>
  <si>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</si>
  <si>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</si>
  <si>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</si>
  <si>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</si>
  <si>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</si>
  <si>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</si>
  <si>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</si>
  <si>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</si>
  <si>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</si>
  <si>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</si>
  <si>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</si>
  <si>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</si>
  <si>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</si>
  <si>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</si>
  <si>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</si>
  <si>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</si>
  <si>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</si>
  <si>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</si>
  <si>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</si>
  <si>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</si>
  <si>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</si>
  <si>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</si>
  <si>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</si>
  <si>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</si>
  <si>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</si>
  <si>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</si>
  <si>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</si>
  <si>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</si>
  <si>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</si>
  <si>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</si>
  <si>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</si>
  <si>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</si>
  <si>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</si>
  <si>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</si>
  <si>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</si>
  <si>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</si>
  <si>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</si>
  <si>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</si>
  <si>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</si>
  <si>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</si>
  <si>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</si>
  <si>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</si>
  <si>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</si>
  <si>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</si>
  <si>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</si>
  <si>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</si>
  <si>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</si>
  <si>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</si>
  <si>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</si>
  <si>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</si>
  <si>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</si>
  <si>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</si>
  <si>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</si>
  <si>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</si>
  <si>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</si>
  <si>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</si>
  <si>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</si>
  <si>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</si>
  <si>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</si>
  <si>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</si>
  <si>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</si>
  <si>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</si>
  <si>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</si>
  <si>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</si>
  <si>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</si>
  <si>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</si>
  <si>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</si>
  <si>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</si>
  <si>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</si>
  <si>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</si>
  <si>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</si>
  <si>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</si>
  <si>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</si>
  <si>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</si>
  <si>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</si>
  <si>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</si>
  <si>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</si>
  <si>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</si>
  <si>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</si>
  <si>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</si>
  <si>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</si>
  <si>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</si>
  <si>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</si>
  <si>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</si>
  <si>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</si>
  <si>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</si>
  <si>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</si>
  <si>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</si>
  <si>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</si>
  <si>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</si>
  <si>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</si>
  <si>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</si>
  <si>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</si>
  <si>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</si>
  <si>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烟草企业上缴专项收入安排的支出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</si>
  <si>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</si>
  <si>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</si>
  <si>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</si>
  <si>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</si>
  <si>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</si>
  <si>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</si>
  <si>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</si>
  <si>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</si>
  <si>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</si>
  <si>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</si>
  <si>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</si>
  <si>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</si>
  <si>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</si>
  <si>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</si>
  <si>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</si>
  <si>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</si>
  <si>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</si>
  <si>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</si>
  <si>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</si>
  <si>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 xml:space="preserve">  其中：其他国有资本经营预算企业利润收入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</si>
  <si>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</si>
  <si>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</si>
  <si>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</si>
  <si>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</si>
  <si>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</si>
  <si>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</si>
  <si>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</si>
  <si>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</si>
  <si>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</si>
  <si>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</si>
  <si>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</si>
  <si>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</si>
  <si>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</si>
  <si>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</si>
  <si>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</si>
  <si>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</si>
  <si>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</si>
  <si>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</si>
  <si>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</si>
  <si>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</si>
  <si>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</si>
  <si>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</si>
  <si>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</si>
  <si>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</si>
  <si>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</si>
  <si>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</si>
  <si>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</si>
  <si>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</si>
  <si>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</si>
  <si>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</si>
  <si>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</si>
  <si>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</si>
  <si>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城乡居民基本医疗保险基金收入</t>
    </r>
  </si>
  <si>
    <t>(二) 新型农村合作医疗基金收入</t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</si>
  <si>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城镇居民基本医疗保险基金收入</t>
    </r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</si>
  <si>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</si>
  <si>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</si>
  <si>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</si>
  <si>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</si>
  <si>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</si>
  <si>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</si>
  <si>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</si>
  <si>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</si>
  <si>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t xml:space="preserve">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城乡居民基本医疗保险基金支出</t>
    </r>
  </si>
  <si>
    <t>(二) 新型农村合作医疗基金支出</t>
  </si>
  <si>
    <r>
      <t xml:space="preserve">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城镇居民基本医疗保险基金支出</t>
    </r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</si>
  <si>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</si>
  <si>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</si>
  <si>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</si>
  <si>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</si>
  <si>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</si>
  <si>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</si>
  <si>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</si>
  <si>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</si>
  <si>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</si>
  <si>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</si>
  <si>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</si>
  <si>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</si>
  <si>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</si>
  <si>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</si>
  <si>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</si>
  <si>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</si>
  <si>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</si>
  <si>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</si>
  <si>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</si>
  <si>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</si>
  <si>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</si>
  <si>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</si>
  <si>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</si>
  <si>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</si>
  <si>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</si>
  <si>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</si>
  <si>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</si>
  <si>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</si>
  <si>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</si>
  <si>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</si>
  <si>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</si>
  <si>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</si>
  <si>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</si>
  <si>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</si>
  <si>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</si>
  <si>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</si>
  <si>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</si>
  <si>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</si>
  <si>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</si>
  <si>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</si>
  <si>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</si>
  <si>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</si>
  <si>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2016年度一般公共预算收入决算表</t>
  </si>
  <si>
    <t>预算数</t>
  </si>
  <si>
    <t>决算数</t>
  </si>
  <si>
    <t>决算数为预算数的％</t>
  </si>
  <si>
    <t>决算数为上年决算数的％</t>
  </si>
  <si>
    <t>2016年度一般公共预算支出决算表</t>
  </si>
  <si>
    <t>2016年度一般公共预算本级支出决算表</t>
  </si>
  <si>
    <t xml:space="preserve">    农村五保供养支出</t>
  </si>
  <si>
    <t xml:space="preserve">    海域使用管理（海域使用金支出）</t>
  </si>
  <si>
    <t>2016年度一般公共预算本级支出决算经济分类情况表</t>
  </si>
  <si>
    <t>2016年度一般公共预算本级基本支出决算经济分类情况表</t>
  </si>
  <si>
    <t>2016年度对下税收返还和转移支付决算表</t>
  </si>
  <si>
    <t>当年决算数</t>
  </si>
  <si>
    <t>上年决算数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</si>
  <si>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</si>
  <si>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2016年使用一般公共预算拨款安排的“三公”经费决算数为2451.97万元，比上年决算数减少863.71万元。其中，因公出国（境）经费53.19万元，与上年决算数相比下降26.04%；公务接待费297.99万元，与上年决算数相比下降39.80%；公务用车购置经费114.1万元，与上年决算数相比增长83.77%；公务用车运行经费1986.69万元，与上年决算数相比下降27.44%。</t>
  </si>
  <si>
    <t>2016年度政府性基金转移支付决算表</t>
  </si>
  <si>
    <t>2016年度一般公共预算“三公”经费支出决算表</t>
  </si>
  <si>
    <t>2016年度政府性基金收入决算表</t>
  </si>
  <si>
    <t>2016年度政府性基金支出决算表</t>
  </si>
  <si>
    <t>附表4</t>
  </si>
  <si>
    <t>附表10</t>
  </si>
  <si>
    <t>2016年度国有资本经营收入决算表</t>
  </si>
  <si>
    <t>2016年度国有资本经营支出决算表</t>
  </si>
  <si>
    <t>附表13</t>
  </si>
  <si>
    <t>2016年度社会保险基金决算收入表</t>
  </si>
  <si>
    <t>附表14</t>
  </si>
  <si>
    <t>2016年度社会保险基金决算支出表</t>
  </si>
  <si>
    <t>附表3：2016年度一般公共决算本级支出决算表</t>
  </si>
  <si>
    <t>附表4：2016年度一般公共预算本级支出决算经济分类情况表</t>
  </si>
  <si>
    <t>附表5：2016年度一般公共预算本级基本支出决算经济分类情况表</t>
  </si>
  <si>
    <t>附表6：2016年度对下税收返还和转移支付决算表</t>
  </si>
  <si>
    <t>附表7：2016年度一般公共决算“三公”经费支出决算表</t>
  </si>
  <si>
    <t>附表8：2016年度政府性基金收入决算表</t>
  </si>
  <si>
    <t>附表9：2016年度政府性基金支出决算表</t>
  </si>
  <si>
    <t>附表10：2016年度政府性基金转移支付决算表</t>
  </si>
  <si>
    <t>附表11：2016年度国有资本经营收入决算表</t>
  </si>
  <si>
    <t>附表12：2016年度国有资本经营支出决算表</t>
  </si>
  <si>
    <t>附表13：2016年度社会保险基金决算收入表</t>
  </si>
  <si>
    <t>附表14：2016年度社会保险基金决算支出表</t>
  </si>
  <si>
    <t>吴航街道</t>
  </si>
  <si>
    <t>航城街道</t>
  </si>
  <si>
    <t>营前街道</t>
  </si>
  <si>
    <t>首占镇</t>
  </si>
  <si>
    <t>玉田镇</t>
  </si>
  <si>
    <t>罗联乡</t>
  </si>
  <si>
    <t>江田镇</t>
  </si>
  <si>
    <t>古槐镇</t>
  </si>
  <si>
    <t>文武砂镇</t>
  </si>
  <si>
    <t>鹤上镇</t>
  </si>
  <si>
    <t>漳港街道</t>
  </si>
  <si>
    <t>湖南镇</t>
  </si>
  <si>
    <t>金峰镇</t>
  </si>
  <si>
    <t>文岭镇</t>
  </si>
  <si>
    <t>梅花镇</t>
  </si>
  <si>
    <t>潭头镇</t>
  </si>
  <si>
    <t>松下镇</t>
  </si>
  <si>
    <t>猴屿乡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</si>
</sst>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_)"/>
    <numFmt numFmtId="178" formatCode="#,##0.00_);#,##0.00\)"/>
    <numFmt numFmtId="179" formatCode="0.00000&quot;  &quot;"/>
    <numFmt numFmtId="180" formatCode="_(&quot;$&quot;* #,##0.00_);_(&quot;$&quot;* \(#,##0.00\);_(&quot;$&quot;* &quot;-&quot;??_);_(@_)"/>
    <numFmt numFmtId="181" formatCode="#,##0;[Red]\(#,##0\)"/>
    <numFmt numFmtId="182" formatCode="_-* #,##0\ _k_r_-;\-* #,##0\ _k_r_-;_-* &quot;-&quot;\ _k_r_-;_-@_-"/>
    <numFmt numFmtId="183" formatCode="_-* #,##0.00\ _k_r_-;\-* #,##0.00\ _k_r_-;_-* &quot;-&quot;??\ _k_r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  <numFmt numFmtId="189" formatCode="yyyy\-m\-d"/>
    <numFmt numFmtId="190" formatCode="* #,##0.00;* \-#,##0.00;* &quot;&quot;??;@"/>
    <numFmt numFmtId="191" formatCode="#,##0.0"/>
    <numFmt numFmtId="192" formatCode="#,##0.00_ "/>
    <numFmt numFmtId="193" formatCode="0000"/>
    <numFmt numFmtId="194" formatCode="* #,##0.0;* \-#,##0.0;* &quot;&quot;??;@"/>
    <numFmt numFmtId="195" formatCode="#,##0_ ;[Red]\-#,##0\ "/>
    <numFmt numFmtId="196" formatCode="0.00_ ;[Red]\-0.00\ "/>
    <numFmt numFmtId="197" formatCode="0.0"/>
    <numFmt numFmtId="198" formatCode="0.00_ "/>
    <numFmt numFmtId="199" formatCode="0.0%"/>
    <numFmt numFmtId="200" formatCode="#,##0_ "/>
    <numFmt numFmtId="201" formatCode="#,##0_);[Red]\(#,##0\)"/>
    <numFmt numFmtId="202" formatCode="0.0_ "/>
    <numFmt numFmtId="203" formatCode="0.0_);[Red]\(0.0\)"/>
    <numFmt numFmtId="204" formatCode="#,##0.0_ "/>
    <numFmt numFmtId="205" formatCode="0_ "/>
    <numFmt numFmtId="206" formatCode="0.00_);[Red]\(0.00\)"/>
    <numFmt numFmtId="207" formatCode="#,##0.0000"/>
    <numFmt numFmtId="208" formatCode="0_);[Red]\(0\)"/>
  </numFmts>
  <fonts count="6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方正小标宋_GBK"/>
      <family val="0"/>
    </font>
    <font>
      <sz val="18"/>
      <name val="方正小标宋_GBK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6"/>
      <color indexed="8"/>
      <name val="方正小标宋_GBK"/>
      <family val="0"/>
    </font>
    <font>
      <sz val="11"/>
      <color indexed="8"/>
      <name val="黑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6"/>
      <name val="方正小标宋_GBK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20"/>
      <name val="Letter Gothic (W1)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바탕체"/>
      <family val="3"/>
    </font>
    <font>
      <b/>
      <sz val="10"/>
      <name val="MS Sans Serif"/>
      <family val="2"/>
    </font>
    <font>
      <sz val="11"/>
      <name val="蹈框"/>
      <family val="0"/>
    </font>
    <font>
      <sz val="12"/>
      <name val="新細明體"/>
      <family val="1"/>
    </font>
    <font>
      <sz val="11"/>
      <name val="ＭＳ Ｐゴシック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54" fillId="0" borderId="0">
      <alignment vertical="top"/>
      <protection/>
    </xf>
    <xf numFmtId="0" fontId="54" fillId="0" borderId="0">
      <alignment vertical="top"/>
      <protection/>
    </xf>
    <xf numFmtId="0" fontId="43" fillId="0" borderId="0">
      <alignment/>
      <protection/>
    </xf>
    <xf numFmtId="0" fontId="5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56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1" fontId="1" fillId="0" borderId="0">
      <alignment/>
      <protection/>
    </xf>
    <xf numFmtId="176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38" fontId="35" fillId="6" borderId="0" applyNumberFormat="0" applyBorder="0" applyAlignment="0" applyProtection="0"/>
    <xf numFmtId="10" fontId="35" fillId="4" borderId="1" applyNumberFormat="0" applyBorder="0" applyAlignment="0" applyProtection="0"/>
    <xf numFmtId="37" fontId="51" fillId="0" borderId="0">
      <alignment/>
      <protection/>
    </xf>
    <xf numFmtId="177" fontId="48" fillId="0" borderId="0">
      <alignment/>
      <protection/>
    </xf>
    <xf numFmtId="0" fontId="50" fillId="0" borderId="0">
      <alignment/>
      <protection/>
    </xf>
    <xf numFmtId="10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44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0" fontId="46" fillId="2" borderId="6" applyNumberFormat="0" applyAlignment="0" applyProtection="0"/>
    <xf numFmtId="0" fontId="42" fillId="13" borderId="7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8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5" fillId="0" borderId="0">
      <alignment/>
      <protection/>
    </xf>
    <xf numFmtId="0" fontId="1" fillId="0" borderId="0">
      <alignment/>
      <protection/>
    </xf>
    <xf numFmtId="186" fontId="5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>
      <alignment/>
      <protection/>
    </xf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9" fillId="8" borderId="0" applyNumberFormat="0" applyBorder="0" applyAlignment="0" applyProtection="0"/>
    <xf numFmtId="0" fontId="33" fillId="2" borderId="9" applyNumberFormat="0" applyAlignment="0" applyProtection="0"/>
    <xf numFmtId="0" fontId="40" fillId="3" borderId="6" applyNumberFormat="0" applyAlignment="0" applyProtection="0"/>
    <xf numFmtId="0" fontId="43" fillId="0" borderId="0">
      <alignment/>
      <protection/>
    </xf>
    <xf numFmtId="0" fontId="58" fillId="0" borderId="0">
      <alignment/>
      <protection/>
    </xf>
    <xf numFmtId="0" fontId="32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195">
    <xf numFmtId="0" fontId="0" fillId="0" borderId="0" xfId="0" applyAlignment="1" applyProtection="1">
      <alignment vertical="center"/>
      <protection/>
    </xf>
    <xf numFmtId="0" fontId="1" fillId="0" borderId="0" xfId="86">
      <alignment/>
      <protection/>
    </xf>
    <xf numFmtId="0" fontId="2" fillId="12" borderId="0" xfId="86" applyFont="1" applyFill="1">
      <alignment/>
      <protection/>
    </xf>
    <xf numFmtId="0" fontId="1" fillId="12" borderId="0" xfId="86" applyFill="1">
      <alignment/>
      <protection/>
    </xf>
    <xf numFmtId="0" fontId="1" fillId="8" borderId="11" xfId="86" applyFill="1" applyBorder="1">
      <alignment/>
      <protection/>
    </xf>
    <xf numFmtId="0" fontId="3" fillId="18" borderId="12" xfId="86" applyFont="1" applyFill="1" applyBorder="1" applyAlignment="1">
      <alignment horizontal="center"/>
      <protection/>
    </xf>
    <xf numFmtId="0" fontId="4" fillId="19" borderId="13" xfId="86" applyFont="1" applyFill="1" applyBorder="1" applyAlignment="1">
      <alignment horizontal="center"/>
      <protection/>
    </xf>
    <xf numFmtId="0" fontId="3" fillId="18" borderId="13" xfId="86" applyFont="1" applyFill="1" applyBorder="1" applyAlignment="1">
      <alignment horizontal="center"/>
      <protection/>
    </xf>
    <xf numFmtId="0" fontId="3" fillId="18" borderId="14" xfId="86" applyFont="1" applyFill="1" applyBorder="1" applyAlignment="1">
      <alignment horizontal="center"/>
      <protection/>
    </xf>
    <xf numFmtId="0" fontId="1" fillId="8" borderId="15" xfId="86" applyFill="1" applyBorder="1">
      <alignment/>
      <protection/>
    </xf>
    <xf numFmtId="0" fontId="0" fillId="0" borderId="0" xfId="66">
      <alignment/>
      <protection/>
    </xf>
    <xf numFmtId="0" fontId="1" fillId="8" borderId="16" xfId="86" applyFill="1" applyBorder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195" fontId="0" fillId="0" borderId="0" xfId="0" applyNumberFormat="1" applyFont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43" fontId="10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49" fontId="8" fillId="0" borderId="1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0" fontId="7" fillId="0" borderId="1" xfId="0" applyFont="1" applyBorder="1" applyAlignment="1" applyProtection="1">
      <alignment horizontal="left" vertical="center" wrapText="1" indent="1"/>
      <protection/>
    </xf>
    <xf numFmtId="0" fontId="8" fillId="0" borderId="1" xfId="0" applyFont="1" applyBorder="1" applyAlignment="1" applyProtection="1">
      <alignment/>
      <protection/>
    </xf>
    <xf numFmtId="200" fontId="8" fillId="0" borderId="1" xfId="0" applyNumberFormat="1" applyFont="1" applyBorder="1" applyAlignment="1" applyProtection="1">
      <alignment horizontal="center" vertical="center" wrapText="1"/>
      <protection/>
    </xf>
    <xf numFmtId="201" fontId="10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left" indent="2"/>
      <protection/>
    </xf>
    <xf numFmtId="0" fontId="10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 indent="2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1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1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3" fontId="8" fillId="0" borderId="1" xfId="0" applyNumberFormat="1" applyFont="1" applyBorder="1" applyAlignment="1" applyProtection="1">
      <alignment vertical="center"/>
      <protection/>
    </xf>
    <xf numFmtId="198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206" fontId="8" fillId="0" borderId="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right" vertical="center" wrapText="1"/>
      <protection/>
    </xf>
    <xf numFmtId="0" fontId="8" fillId="0" borderId="1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1" xfId="0" applyFont="1" applyBorder="1" applyAlignment="1" applyProtection="1">
      <alignment vertical="center"/>
      <protection/>
    </xf>
    <xf numFmtId="1" fontId="7" fillId="0" borderId="1" xfId="0" applyNumberFormat="1" applyFont="1" applyBorder="1" applyAlignment="1" applyProtection="1">
      <alignment vertical="center"/>
      <protection/>
    </xf>
    <xf numFmtId="1" fontId="22" fillId="0" borderId="1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3" fontId="18" fillId="0" borderId="17" xfId="0" applyNumberFormat="1" applyFont="1" applyFill="1" applyBorder="1" applyAlignment="1" applyProtection="1">
      <alignment horizontal="right" vertical="center" wrapText="1"/>
      <protection/>
    </xf>
    <xf numFmtId="1" fontId="10" fillId="0" borderId="1" xfId="0" applyNumberFormat="1" applyFont="1" applyFill="1" applyBorder="1" applyAlignment="1" applyProtection="1">
      <alignment vertical="center" wrapText="1"/>
      <protection locked="0"/>
    </xf>
    <xf numFmtId="1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 vertical="center"/>
      <protection/>
    </xf>
    <xf numFmtId="0" fontId="24" fillId="0" borderId="1" xfId="0" applyFont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vertical="center"/>
      <protection locked="0"/>
    </xf>
    <xf numFmtId="1" fontId="8" fillId="0" borderId="1" xfId="0" applyNumberFormat="1" applyFont="1" applyBorder="1" applyAlignment="1" applyProtection="1">
      <alignment horizontal="left" vertical="center"/>
      <protection locked="0"/>
    </xf>
    <xf numFmtId="1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vertical="center"/>
      <protection locked="0"/>
    </xf>
    <xf numFmtId="202" fontId="8" fillId="0" borderId="1" xfId="0" applyNumberFormat="1" applyFont="1" applyBorder="1" applyAlignment="1" applyProtection="1">
      <alignment horizontal="center" vertical="center" wrapText="1"/>
      <protection/>
    </xf>
    <xf numFmtId="1" fontId="8" fillId="0" borderId="1" xfId="0" applyNumberFormat="1" applyFont="1" applyBorder="1" applyAlignment="1" applyProtection="1">
      <alignment horizontal="left" vertical="center" indent="1"/>
      <protection locked="0"/>
    </xf>
    <xf numFmtId="200" fontId="8" fillId="0" borderId="1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201" fontId="8" fillId="0" borderId="1" xfId="0" applyNumberFormat="1" applyFont="1" applyFill="1" applyBorder="1" applyAlignment="1" applyProtection="1">
      <alignment horizontal="right" vertical="center"/>
      <protection/>
    </xf>
    <xf numFmtId="20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 applyProtection="1">
      <alignment horizontal="left" vertical="center" indent="1"/>
      <protection/>
    </xf>
    <xf numFmtId="202" fontId="8" fillId="0" borderId="1" xfId="0" applyNumberFormat="1" applyFont="1" applyBorder="1" applyAlignment="1" applyProtection="1">
      <alignment vertical="center"/>
      <protection/>
    </xf>
    <xf numFmtId="203" fontId="10" fillId="0" borderId="1" xfId="0" applyNumberFormat="1" applyFont="1" applyBorder="1" applyAlignment="1" applyProtection="1">
      <alignment horizontal="center" vertical="center" wrapText="1"/>
      <protection/>
    </xf>
    <xf numFmtId="200" fontId="10" fillId="0" borderId="1" xfId="0" applyNumberFormat="1" applyFont="1" applyBorder="1" applyAlignment="1" applyProtection="1">
      <alignment horizontal="center" vertical="center" wrapText="1"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 vertical="center"/>
      <protection/>
    </xf>
    <xf numFmtId="201" fontId="8" fillId="0" borderId="1" xfId="0" applyNumberFormat="1" applyFont="1" applyBorder="1" applyAlignment="1" applyProtection="1">
      <alignment/>
      <protection/>
    </xf>
    <xf numFmtId="201" fontId="8" fillId="0" borderId="1" xfId="0" applyNumberFormat="1" applyFont="1" applyBorder="1" applyAlignment="1" applyProtection="1">
      <alignment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8" fillId="0" borderId="1" xfId="0" applyNumberFormat="1" applyFont="1" applyBorder="1" applyAlignment="1" applyProtection="1">
      <alignment horizontal="right" vertical="center" wrapText="1"/>
      <protection/>
    </xf>
    <xf numFmtId="201" fontId="8" fillId="0" borderId="1" xfId="0" applyNumberFormat="1" applyFont="1" applyBorder="1" applyAlignment="1" applyProtection="1">
      <alignment horizontal="right" vertical="center"/>
      <protection/>
    </xf>
    <xf numFmtId="203" fontId="2" fillId="0" borderId="0" xfId="0" applyNumberFormat="1" applyFont="1" applyAlignment="1" applyProtection="1">
      <alignment horizontal="right" vertical="center"/>
      <protection/>
    </xf>
    <xf numFmtId="203" fontId="8" fillId="0" borderId="1" xfId="0" applyNumberFormat="1" applyFont="1" applyBorder="1" applyAlignment="1" applyProtection="1">
      <alignment horizontal="center" vertical="center" wrapText="1"/>
      <protection/>
    </xf>
    <xf numFmtId="203" fontId="8" fillId="0" borderId="1" xfId="0" applyNumberFormat="1" applyFont="1" applyBorder="1" applyAlignment="1" applyProtection="1">
      <alignment vertical="center"/>
      <protection/>
    </xf>
    <xf numFmtId="203" fontId="0" fillId="0" borderId="0" xfId="0" applyNumberFormat="1" applyFont="1" applyAlignment="1" applyProtection="1">
      <alignment vertical="center"/>
      <protection/>
    </xf>
    <xf numFmtId="203" fontId="0" fillId="0" borderId="1" xfId="0" applyNumberFormat="1" applyFont="1" applyBorder="1" applyAlignment="1" applyProtection="1">
      <alignment vertical="center"/>
      <protection/>
    </xf>
    <xf numFmtId="201" fontId="8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202" fontId="0" fillId="0" borderId="1" xfId="0" applyNumberFormat="1" applyFont="1" applyBorder="1" applyAlignment="1" applyProtection="1">
      <alignment vertical="center"/>
      <protection/>
    </xf>
    <xf numFmtId="203" fontId="10" fillId="0" borderId="1" xfId="0" applyNumberFormat="1" applyFont="1" applyFill="1" applyBorder="1" applyAlignment="1" applyProtection="1">
      <alignment horizontal="center" vertical="center" wrapText="1"/>
      <protection/>
    </xf>
    <xf numFmtId="201" fontId="10" fillId="0" borderId="1" xfId="0" applyNumberFormat="1" applyFont="1" applyFill="1" applyBorder="1" applyAlignment="1" applyProtection="1">
      <alignment horizontal="center" vertical="center" wrapText="1"/>
      <protection/>
    </xf>
    <xf numFmtId="201" fontId="0" fillId="0" borderId="1" xfId="0" applyNumberFormat="1" applyFont="1" applyFill="1" applyBorder="1" applyAlignment="1" applyProtection="1">
      <alignment horizontal="right" vertical="center"/>
      <protection/>
    </xf>
    <xf numFmtId="201" fontId="0" fillId="0" borderId="1" xfId="0" applyNumberFormat="1" applyFont="1" applyFill="1" applyBorder="1" applyAlignment="1" applyProtection="1">
      <alignment vertical="center"/>
      <protection/>
    </xf>
    <xf numFmtId="201" fontId="0" fillId="0" borderId="1" xfId="0" applyNumberFormat="1" applyFont="1" applyFill="1" applyBorder="1" applyAlignment="1" applyProtection="1">
      <alignment horizontal="right" vertical="center" wrapText="1"/>
      <protection/>
    </xf>
    <xf numFmtId="201" fontId="25" fillId="0" borderId="0" xfId="0" applyNumberFormat="1" applyFont="1" applyAlignment="1" applyProtection="1">
      <alignment vertical="center"/>
      <protection/>
    </xf>
    <xf numFmtId="201" fontId="8" fillId="0" borderId="1" xfId="0" applyNumberFormat="1" applyFont="1" applyBorder="1" applyAlignment="1" applyProtection="1">
      <alignment vertical="center"/>
      <protection/>
    </xf>
    <xf numFmtId="201" fontId="8" fillId="0" borderId="1" xfId="0" applyNumberFormat="1" applyFont="1" applyFill="1" applyBorder="1" applyAlignment="1" applyProtection="1">
      <alignment vertical="center"/>
      <protection/>
    </xf>
    <xf numFmtId="200" fontId="8" fillId="0" borderId="0" xfId="0" applyNumberFormat="1" applyFont="1" applyAlignment="1" applyProtection="1">
      <alignment vertical="center"/>
      <protection/>
    </xf>
    <xf numFmtId="200" fontId="8" fillId="0" borderId="1" xfId="0" applyNumberFormat="1" applyFont="1" applyBorder="1" applyAlignment="1" applyProtection="1">
      <alignment vertical="center"/>
      <protection/>
    </xf>
    <xf numFmtId="200" fontId="8" fillId="0" borderId="18" xfId="0" applyNumberFormat="1" applyFont="1" applyFill="1" applyBorder="1" applyAlignment="1" applyProtection="1">
      <alignment vertical="center"/>
      <protection/>
    </xf>
    <xf numFmtId="200" fontId="8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203" fontId="8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200" fontId="0" fillId="0" borderId="0" xfId="0" applyNumberFormat="1" applyFont="1" applyAlignment="1" applyProtection="1">
      <alignment vertical="center"/>
      <protection/>
    </xf>
    <xf numFmtId="200" fontId="0" fillId="0" borderId="0" xfId="0" applyNumberFormat="1" applyFont="1" applyAlignment="1" applyProtection="1">
      <alignment/>
      <protection/>
    </xf>
    <xf numFmtId="200" fontId="8" fillId="0" borderId="1" xfId="0" applyNumberFormat="1" applyFont="1" applyBorder="1" applyAlignment="1" applyProtection="1">
      <alignment horizontal="center" vertical="center"/>
      <protection/>
    </xf>
    <xf numFmtId="200" fontId="8" fillId="0" borderId="18" xfId="0" applyNumberFormat="1" applyFont="1" applyFill="1" applyBorder="1" applyAlignment="1" applyProtection="1">
      <alignment horizontal="center" vertical="center"/>
      <protection/>
    </xf>
    <xf numFmtId="200" fontId="8" fillId="0" borderId="18" xfId="0" applyNumberFormat="1" applyFont="1" applyFill="1" applyBorder="1" applyAlignment="1" applyProtection="1">
      <alignment horizontal="right" vertical="center"/>
      <protection/>
    </xf>
    <xf numFmtId="200" fontId="8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 vertical="center"/>
      <protection/>
    </xf>
    <xf numFmtId="203" fontId="0" fillId="0" borderId="0" xfId="0" applyNumberFormat="1" applyFont="1" applyAlignment="1" applyProtection="1">
      <alignment horizontal="right" vertical="center"/>
      <protection/>
    </xf>
    <xf numFmtId="201" fontId="9" fillId="0" borderId="1" xfId="0" applyNumberFormat="1" applyFont="1" applyBorder="1" applyAlignment="1" applyProtection="1">
      <alignment horizontal="center" vertical="center" wrapText="1"/>
      <protection/>
    </xf>
    <xf numFmtId="203" fontId="9" fillId="0" borderId="1" xfId="0" applyNumberFormat="1" applyFont="1" applyBorder="1" applyAlignment="1" applyProtection="1">
      <alignment horizontal="center" vertical="center" wrapText="1"/>
      <protection/>
    </xf>
    <xf numFmtId="203" fontId="0" fillId="0" borderId="1" xfId="0" applyNumberFormat="1" applyFont="1" applyFill="1" applyBorder="1" applyAlignment="1" applyProtection="1">
      <alignment horizontal="right" vertical="center" wrapText="1"/>
      <protection/>
    </xf>
    <xf numFmtId="203" fontId="8" fillId="0" borderId="1" xfId="0" applyNumberFormat="1" applyFont="1" applyBorder="1" applyAlignment="1" applyProtection="1">
      <alignment vertical="center" wrapText="1"/>
      <protection/>
    </xf>
    <xf numFmtId="201" fontId="8" fillId="0" borderId="1" xfId="0" applyNumberFormat="1" applyFont="1" applyBorder="1" applyAlignment="1" applyProtection="1">
      <alignment vertical="center" wrapText="1"/>
      <protection/>
    </xf>
    <xf numFmtId="201" fontId="10" fillId="0" borderId="1" xfId="0" applyNumberFormat="1" applyFont="1" applyBorder="1" applyAlignment="1" applyProtection="1">
      <alignment vertical="center" wrapText="1"/>
      <protection/>
    </xf>
    <xf numFmtId="203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/>
      <protection/>
    </xf>
    <xf numFmtId="201" fontId="0" fillId="0" borderId="0" xfId="0" applyNumberFormat="1" applyFont="1" applyAlignment="1" applyProtection="1">
      <alignment horizontal="center"/>
      <protection/>
    </xf>
    <xf numFmtId="201" fontId="0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wrapText="1"/>
      <protection/>
    </xf>
    <xf numFmtId="201" fontId="8" fillId="0" borderId="0" xfId="0" applyNumberFormat="1" applyFont="1" applyFill="1" applyAlignment="1" applyProtection="1">
      <alignment/>
      <protection/>
    </xf>
    <xf numFmtId="201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203" fontId="8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 wrapText="1"/>
      <protection/>
    </xf>
    <xf numFmtId="203" fontId="8" fillId="0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202" fontId="8" fillId="0" borderId="1" xfId="0" applyNumberFormat="1" applyFont="1" applyFill="1" applyBorder="1" applyAlignment="1">
      <alignment vertical="center"/>
    </xf>
    <xf numFmtId="203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201" fontId="8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203" fontId="8" fillId="0" borderId="1" xfId="0" applyNumberFormat="1" applyFont="1" applyFill="1" applyBorder="1" applyAlignment="1" applyProtection="1">
      <alignment vertical="center"/>
      <protection/>
    </xf>
    <xf numFmtId="201" fontId="8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/>
    </xf>
    <xf numFmtId="200" fontId="8" fillId="0" borderId="1" xfId="0" applyNumberFormat="1" applyFont="1" applyBorder="1" applyAlignment="1" applyProtection="1">
      <alignment horizontal="right" vertical="center" wrapText="1"/>
      <protection/>
    </xf>
    <xf numFmtId="20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201" fontId="2" fillId="0" borderId="1" xfId="0" applyNumberFormat="1" applyFont="1" applyFill="1" applyBorder="1" applyAlignment="1" applyProtection="1">
      <alignment horizontal="right" vertical="center"/>
      <protection/>
    </xf>
    <xf numFmtId="201" fontId="2" fillId="0" borderId="1" xfId="0" applyNumberFormat="1" applyFont="1" applyFill="1" applyBorder="1" applyAlignment="1" applyProtection="1">
      <alignment horizontal="right" vertical="center" wrapText="1"/>
      <protection/>
    </xf>
    <xf numFmtId="201" fontId="0" fillId="0" borderId="1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 vertical="center" wrapText="1"/>
      <protection/>
    </xf>
    <xf numFmtId="203" fontId="8" fillId="0" borderId="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203" fontId="8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198" fontId="13" fillId="0" borderId="0" xfId="0" applyNumberFormat="1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 dec" xfId="46"/>
    <cellStyle name="Normal - Style1" xfId="47"/>
    <cellStyle name="Normal_0105第二套审计报表定稿" xfId="48"/>
    <cellStyle name="Percent [2]" xfId="49"/>
    <cellStyle name="RowLevel_1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标题_Book1" xfId="61"/>
    <cellStyle name="差" xfId="62"/>
    <cellStyle name="差_Book1" xfId="63"/>
    <cellStyle name="常规 11" xfId="64"/>
    <cellStyle name="常规 3_附表模板" xfId="65"/>
    <cellStyle name="常规_Book1_1" xfId="66"/>
    <cellStyle name="Hyperlink" xfId="67"/>
    <cellStyle name="分级显示行_1_4附件二凯旋评估表" xfId="68"/>
    <cellStyle name="好" xfId="69"/>
    <cellStyle name="好_Book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표준_kc-elec system check list" xfId="86"/>
    <cellStyle name="霓付 [0]_97MBO" xfId="87"/>
    <cellStyle name="霓付_97MBO" xfId="88"/>
    <cellStyle name="烹拳 [0]_97MBO" xfId="89"/>
    <cellStyle name="烹拳_97MBO" xfId="90"/>
    <cellStyle name="普通_ 白土" xfId="91"/>
    <cellStyle name="千分位[0]_ 白土" xfId="92"/>
    <cellStyle name="千分位_ 白土" xfId="93"/>
    <cellStyle name="千位[0]_1" xfId="94"/>
    <cellStyle name="千位_1" xfId="95"/>
    <cellStyle name="Comma" xfId="96"/>
    <cellStyle name="Comma [0]" xfId="97"/>
    <cellStyle name="钎霖_laroux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样式 1" xfId="108"/>
    <cellStyle name="一般_SGV" xfId="109"/>
    <cellStyle name="Followed Hyperlink" xfId="110"/>
    <cellStyle name="注释" xfId="111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.52.0.117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="70" zoomScaleNormal="70" zoomScaleSheetLayoutView="70" workbookViewId="0" topLeftCell="A1">
      <selection activeCell="H11" sqref="H11"/>
    </sheetView>
  </sheetViews>
  <sheetFormatPr defaultColWidth="9.00390625" defaultRowHeight="14.25"/>
  <cols>
    <col min="1" max="1" width="13.625" style="12" customWidth="1"/>
    <col min="2" max="2" width="4.125" style="14" customWidth="1"/>
    <col min="3" max="3" width="91.375" style="12" customWidth="1"/>
    <col min="4" max="16384" width="9.00390625" style="12" customWidth="1"/>
  </cols>
  <sheetData>
    <row r="1" ht="36" customHeight="1">
      <c r="B1" s="90"/>
    </row>
    <row r="2" spans="1:3" s="88" customFormat="1" ht="51.75" customHeight="1">
      <c r="A2" s="179" t="s">
        <v>5</v>
      </c>
      <c r="B2" s="180"/>
      <c r="C2" s="180"/>
    </row>
    <row r="3" spans="2:3" ht="27" customHeight="1">
      <c r="B3" s="91" t="s">
        <v>32</v>
      </c>
      <c r="C3" s="89" t="s">
        <v>6</v>
      </c>
    </row>
    <row r="4" spans="2:3" ht="27" customHeight="1">
      <c r="B4" s="91" t="s">
        <v>33</v>
      </c>
      <c r="C4" s="89" t="s">
        <v>7</v>
      </c>
    </row>
    <row r="5" spans="2:3" ht="27" customHeight="1">
      <c r="B5" s="91" t="s">
        <v>34</v>
      </c>
      <c r="C5" s="89" t="s">
        <v>1647</v>
      </c>
    </row>
    <row r="6" spans="2:3" ht="27" customHeight="1">
      <c r="B6" s="91" t="s">
        <v>35</v>
      </c>
      <c r="C6" s="89" t="s">
        <v>1648</v>
      </c>
    </row>
    <row r="7" spans="2:3" ht="27" customHeight="1">
      <c r="B7" s="91" t="s">
        <v>36</v>
      </c>
      <c r="C7" s="89" t="s">
        <v>1649</v>
      </c>
    </row>
    <row r="8" spans="2:3" ht="27" customHeight="1">
      <c r="B8" s="91" t="s">
        <v>37</v>
      </c>
      <c r="C8" s="89" t="s">
        <v>1650</v>
      </c>
    </row>
    <row r="9" spans="2:3" ht="27" customHeight="1">
      <c r="B9" s="91" t="s">
        <v>38</v>
      </c>
      <c r="C9" s="89" t="s">
        <v>1651</v>
      </c>
    </row>
    <row r="10" spans="2:3" ht="27" customHeight="1">
      <c r="B10" s="91" t="s">
        <v>39</v>
      </c>
      <c r="C10" s="89" t="s">
        <v>1652</v>
      </c>
    </row>
    <row r="11" spans="2:3" ht="27" customHeight="1">
      <c r="B11" s="91" t="s">
        <v>40</v>
      </c>
      <c r="C11" s="89" t="s">
        <v>1653</v>
      </c>
    </row>
    <row r="12" spans="2:3" ht="27" customHeight="1">
      <c r="B12" s="91" t="s">
        <v>41</v>
      </c>
      <c r="C12" s="89" t="s">
        <v>1654</v>
      </c>
    </row>
    <row r="13" spans="2:3" ht="27" customHeight="1">
      <c r="B13" s="91" t="s">
        <v>42</v>
      </c>
      <c r="C13" s="89" t="s">
        <v>1655</v>
      </c>
    </row>
    <row r="14" spans="2:3" ht="27" customHeight="1">
      <c r="B14" s="91" t="s">
        <v>43</v>
      </c>
      <c r="C14" s="89" t="s">
        <v>1656</v>
      </c>
    </row>
    <row r="15" spans="2:3" ht="27" customHeight="1">
      <c r="B15" s="91" t="s">
        <v>44</v>
      </c>
      <c r="C15" s="89" t="s">
        <v>1657</v>
      </c>
    </row>
    <row r="16" spans="2:3" ht="27" customHeight="1">
      <c r="B16" s="91" t="s">
        <v>45</v>
      </c>
      <c r="C16" s="89" t="s">
        <v>1658</v>
      </c>
    </row>
  </sheetData>
  <sheetProtection/>
  <mergeCells count="1">
    <mergeCell ref="A2:C2"/>
  </mergeCells>
  <printOptions horizontalCentered="1"/>
  <pageMargins left="0.24" right="0.24" top="0.75" bottom="0.75" header="0.31" footer="0.31"/>
  <pageSetup fitToHeight="0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4"/>
  <sheetViews>
    <sheetView showZeros="0" zoomScaleSheetLayoutView="100" workbookViewId="0" topLeftCell="A1">
      <selection activeCell="G15" sqref="G15"/>
    </sheetView>
  </sheetViews>
  <sheetFormatPr defaultColWidth="9.00390625" defaultRowHeight="14.25"/>
  <cols>
    <col min="1" max="1" width="59.125" style="12" bestFit="1" customWidth="1"/>
    <col min="2" max="3" width="10.625" style="102" customWidth="1"/>
    <col min="4" max="5" width="13.25390625" style="108" customWidth="1"/>
    <col min="6" max="6" width="24.375" style="0" customWidth="1"/>
  </cols>
  <sheetData>
    <row r="1" ht="19.5" customHeight="1">
      <c r="A1" t="s">
        <v>15</v>
      </c>
    </row>
    <row r="2" spans="1:5" ht="25.5" customHeight="1">
      <c r="A2" s="192" t="s">
        <v>1638</v>
      </c>
      <c r="B2" s="192"/>
      <c r="C2" s="192"/>
      <c r="D2" s="192"/>
      <c r="E2" s="192"/>
    </row>
    <row r="3" spans="1:5" ht="14.25">
      <c r="A3" s="30"/>
      <c r="B3" s="135"/>
      <c r="E3" s="137" t="s">
        <v>46</v>
      </c>
    </row>
    <row r="4" spans="1:5" ht="31.5" customHeight="1">
      <c r="A4" s="32" t="s">
        <v>1332</v>
      </c>
      <c r="B4" s="138" t="s">
        <v>1620</v>
      </c>
      <c r="C4" s="138" t="s">
        <v>1621</v>
      </c>
      <c r="D4" s="139" t="s">
        <v>1622</v>
      </c>
      <c r="E4" s="139" t="s">
        <v>1623</v>
      </c>
    </row>
    <row r="5" spans="1:5" ht="14.25">
      <c r="A5" s="44" t="s">
        <v>1373</v>
      </c>
      <c r="B5" s="170"/>
      <c r="C5" s="115">
        <f>SUM(C6:C8)</f>
        <v>360</v>
      </c>
      <c r="D5" s="140"/>
      <c r="E5" s="109">
        <v>75.6</v>
      </c>
    </row>
    <row r="6" spans="1:5" ht="14.25">
      <c r="A6" s="46" t="s">
        <v>1374</v>
      </c>
      <c r="B6" s="170"/>
      <c r="C6" s="115">
        <v>252</v>
      </c>
      <c r="D6" s="140"/>
      <c r="E6" s="109">
        <v>108.2</v>
      </c>
    </row>
    <row r="7" spans="1:5" ht="14.25">
      <c r="A7" s="46" t="s">
        <v>1375</v>
      </c>
      <c r="B7" s="170"/>
      <c r="C7" s="115">
        <v>108</v>
      </c>
      <c r="D7" s="140"/>
      <c r="E7" s="109">
        <v>44.4</v>
      </c>
    </row>
    <row r="8" spans="1:5" ht="14.25">
      <c r="A8" s="46" t="s">
        <v>1376</v>
      </c>
      <c r="B8" s="171"/>
      <c r="C8" s="117">
        <v>0</v>
      </c>
      <c r="D8" s="140"/>
      <c r="E8" s="109"/>
    </row>
    <row r="9" spans="1:5" ht="14.25">
      <c r="A9" s="44" t="s">
        <v>1377</v>
      </c>
      <c r="B9" s="170"/>
      <c r="C9" s="115">
        <f>SUM(C10,C14,C15)</f>
        <v>0</v>
      </c>
      <c r="D9" s="140"/>
      <c r="E9" s="109">
        <v>0</v>
      </c>
    </row>
    <row r="10" spans="1:5" ht="14.25">
      <c r="A10" s="44" t="s">
        <v>1378</v>
      </c>
      <c r="B10" s="170"/>
      <c r="C10" s="115">
        <f>SUM(C11:C13)</f>
        <v>0</v>
      </c>
      <c r="D10" s="140"/>
      <c r="E10" s="109">
        <v>0</v>
      </c>
    </row>
    <row r="11" spans="1:5" ht="14.25">
      <c r="A11" s="46" t="s">
        <v>1379</v>
      </c>
      <c r="B11" s="170"/>
      <c r="C11" s="115">
        <v>0</v>
      </c>
      <c r="D11" s="140"/>
      <c r="E11" s="109">
        <v>0</v>
      </c>
    </row>
    <row r="12" spans="1:5" ht="14.25">
      <c r="A12" s="46" t="s">
        <v>1380</v>
      </c>
      <c r="B12" s="170"/>
      <c r="C12" s="115">
        <v>0</v>
      </c>
      <c r="D12" s="140"/>
      <c r="E12" s="109"/>
    </row>
    <row r="13" spans="1:5" ht="14.25">
      <c r="A13" s="46" t="s">
        <v>1381</v>
      </c>
      <c r="B13" s="170"/>
      <c r="C13" s="115">
        <v>0</v>
      </c>
      <c r="D13" s="140"/>
      <c r="E13" s="109"/>
    </row>
    <row r="14" spans="1:5" ht="14.25">
      <c r="A14" s="44" t="s">
        <v>1382</v>
      </c>
      <c r="B14" s="170"/>
      <c r="C14" s="115">
        <v>0</v>
      </c>
      <c r="D14" s="140"/>
      <c r="E14" s="109"/>
    </row>
    <row r="15" spans="1:5" ht="14.25">
      <c r="A15" s="44" t="s">
        <v>1383</v>
      </c>
      <c r="B15" s="171"/>
      <c r="C15" s="117">
        <v>0</v>
      </c>
      <c r="D15" s="140"/>
      <c r="E15" s="109"/>
    </row>
    <row r="16" spans="1:5" ht="14.25">
      <c r="A16" s="44" t="s">
        <v>1384</v>
      </c>
      <c r="B16" s="170">
        <f>B17+B30+B31</f>
        <v>259100</v>
      </c>
      <c r="C16" s="115">
        <f>SUM(C17,C30,C31)</f>
        <v>228094</v>
      </c>
      <c r="D16" s="140">
        <f>C16/B16*100</f>
        <v>88</v>
      </c>
      <c r="E16" s="109">
        <v>142</v>
      </c>
    </row>
    <row r="17" spans="1:5" ht="14.25">
      <c r="A17" s="44" t="s">
        <v>1385</v>
      </c>
      <c r="B17" s="170">
        <f>SUM(B18:B29)</f>
        <v>259100</v>
      </c>
      <c r="C17" s="115">
        <f>SUM(C18:C29)</f>
        <v>217892</v>
      </c>
      <c r="D17" s="140">
        <f>C17/B17*100</f>
        <v>84.1</v>
      </c>
      <c r="E17" s="109">
        <v>135.7</v>
      </c>
    </row>
    <row r="18" spans="1:5" ht="14.25">
      <c r="A18" s="46" t="s">
        <v>1386</v>
      </c>
      <c r="B18" s="170"/>
      <c r="C18" s="115">
        <v>10408</v>
      </c>
      <c r="D18" s="140"/>
      <c r="E18" s="109">
        <v>43.5</v>
      </c>
    </row>
    <row r="19" spans="1:5" ht="14.25">
      <c r="A19" s="46" t="s">
        <v>1387</v>
      </c>
      <c r="B19" s="170">
        <v>210400</v>
      </c>
      <c r="C19" s="115">
        <v>150643</v>
      </c>
      <c r="D19" s="140">
        <f>C19/B19*100</f>
        <v>71.6</v>
      </c>
      <c r="E19" s="109">
        <v>132.3</v>
      </c>
    </row>
    <row r="20" spans="1:5" ht="14.25">
      <c r="A20" s="46" t="s">
        <v>1388</v>
      </c>
      <c r="B20" s="170">
        <v>17900</v>
      </c>
      <c r="C20" s="115">
        <v>12863</v>
      </c>
      <c r="D20" s="140">
        <f>C20/B20*100</f>
        <v>71.9</v>
      </c>
      <c r="E20" s="109">
        <v>235.9</v>
      </c>
    </row>
    <row r="21" spans="1:5" ht="14.25">
      <c r="A21" s="46" t="s">
        <v>1389</v>
      </c>
      <c r="B21" s="170">
        <v>30100</v>
      </c>
      <c r="C21" s="115">
        <v>42276</v>
      </c>
      <c r="D21" s="140">
        <f>C21/B21*100</f>
        <v>140.5</v>
      </c>
      <c r="E21" s="109">
        <v>316</v>
      </c>
    </row>
    <row r="22" spans="1:5" ht="14.25">
      <c r="A22" s="46" t="s">
        <v>1390</v>
      </c>
      <c r="B22" s="170"/>
      <c r="C22" s="115">
        <v>1702</v>
      </c>
      <c r="D22" s="140"/>
      <c r="E22" s="109">
        <v>42.1</v>
      </c>
    </row>
    <row r="23" spans="1:5" ht="14.25">
      <c r="A23" s="46" t="s">
        <v>1391</v>
      </c>
      <c r="B23" s="170"/>
      <c r="C23" s="115">
        <v>0</v>
      </c>
      <c r="D23" s="140"/>
      <c r="E23" s="109"/>
    </row>
    <row r="24" spans="1:5" ht="14.25">
      <c r="A24" s="46" t="s">
        <v>1392</v>
      </c>
      <c r="B24" s="170">
        <v>700</v>
      </c>
      <c r="C24" s="115">
        <v>0</v>
      </c>
      <c r="D24" s="140"/>
      <c r="E24" s="109"/>
    </row>
    <row r="25" spans="1:5" ht="14.25">
      <c r="A25" s="46" t="s">
        <v>1393</v>
      </c>
      <c r="B25" s="170"/>
      <c r="C25" s="115">
        <v>0</v>
      </c>
      <c r="D25" s="140"/>
      <c r="E25" s="109"/>
    </row>
    <row r="26" spans="1:5" ht="14.25">
      <c r="A26" s="46" t="s">
        <v>1394</v>
      </c>
      <c r="B26" s="170"/>
      <c r="C26" s="115">
        <v>0</v>
      </c>
      <c r="D26" s="140"/>
      <c r="E26" s="109"/>
    </row>
    <row r="27" spans="1:5" ht="14.25">
      <c r="A27" s="46" t="s">
        <v>1395</v>
      </c>
      <c r="B27" s="170"/>
      <c r="C27" s="115">
        <v>0</v>
      </c>
      <c r="D27" s="140"/>
      <c r="E27" s="109"/>
    </row>
    <row r="28" spans="1:5" ht="14.25">
      <c r="A28" s="46" t="s">
        <v>1142</v>
      </c>
      <c r="B28" s="170"/>
      <c r="C28" s="115">
        <v>0</v>
      </c>
      <c r="D28" s="140"/>
      <c r="E28" s="109"/>
    </row>
    <row r="29" spans="1:5" ht="14.25">
      <c r="A29" s="46" t="s">
        <v>1396</v>
      </c>
      <c r="B29" s="170"/>
      <c r="C29" s="115">
        <v>0</v>
      </c>
      <c r="D29" s="140"/>
      <c r="E29" s="109"/>
    </row>
    <row r="30" spans="1:5" ht="14.25">
      <c r="A30" s="44" t="s">
        <v>1397</v>
      </c>
      <c r="B30" s="170"/>
      <c r="C30" s="115">
        <v>10070</v>
      </c>
      <c r="D30" s="140"/>
      <c r="E30" s="109"/>
    </row>
    <row r="31" spans="1:5" ht="14.25">
      <c r="A31" s="44" t="s">
        <v>1398</v>
      </c>
      <c r="B31" s="171"/>
      <c r="C31" s="117">
        <v>132</v>
      </c>
      <c r="D31" s="140"/>
      <c r="E31" s="109"/>
    </row>
    <row r="32" spans="1:5" ht="14.25">
      <c r="A32" s="44" t="s">
        <v>1399</v>
      </c>
      <c r="B32" s="170">
        <v>4500</v>
      </c>
      <c r="C32" s="115">
        <f>SUM(C33,C39,C40)</f>
        <v>4822</v>
      </c>
      <c r="D32" s="140">
        <f>C32/B32*100</f>
        <v>107.2</v>
      </c>
      <c r="E32" s="109">
        <v>145</v>
      </c>
    </row>
    <row r="33" spans="1:5" ht="14.25">
      <c r="A33" s="44" t="s">
        <v>1400</v>
      </c>
      <c r="B33" s="170">
        <v>4500</v>
      </c>
      <c r="C33" s="115">
        <f>SUM(C34:C38)</f>
        <v>4822</v>
      </c>
      <c r="D33" s="140">
        <f>C33/B33*100</f>
        <v>107.2</v>
      </c>
      <c r="E33" s="109">
        <v>145</v>
      </c>
    </row>
    <row r="34" spans="1:5" ht="14.25">
      <c r="A34" s="46" t="s">
        <v>1401</v>
      </c>
      <c r="B34" s="170"/>
      <c r="C34" s="115">
        <v>0</v>
      </c>
      <c r="D34" s="140"/>
      <c r="E34" s="109"/>
    </row>
    <row r="35" spans="1:5" ht="14.25">
      <c r="A35" s="46" t="s">
        <v>1402</v>
      </c>
      <c r="B35" s="170"/>
      <c r="C35" s="115">
        <v>0</v>
      </c>
      <c r="D35" s="140"/>
      <c r="E35" s="109"/>
    </row>
    <row r="36" spans="1:5" ht="14.25">
      <c r="A36" s="46" t="s">
        <v>1403</v>
      </c>
      <c r="B36" s="170"/>
      <c r="C36" s="115">
        <v>0</v>
      </c>
      <c r="D36" s="140"/>
      <c r="E36" s="109"/>
    </row>
    <row r="37" spans="1:5" ht="14.25">
      <c r="A37" s="46" t="s">
        <v>1404</v>
      </c>
      <c r="B37" s="170"/>
      <c r="C37" s="115">
        <v>0</v>
      </c>
      <c r="D37" s="140"/>
      <c r="E37" s="109"/>
    </row>
    <row r="38" spans="1:5" ht="14.25">
      <c r="A38" s="46" t="s">
        <v>1405</v>
      </c>
      <c r="B38" s="170">
        <v>4500</v>
      </c>
      <c r="C38" s="115">
        <v>4822</v>
      </c>
      <c r="D38" s="140">
        <f>C38/B38*100</f>
        <v>107.2</v>
      </c>
      <c r="E38" s="109">
        <v>145</v>
      </c>
    </row>
    <row r="39" spans="1:5" ht="14.25">
      <c r="A39" s="44" t="s">
        <v>1406</v>
      </c>
      <c r="B39" s="170"/>
      <c r="C39" s="115">
        <v>0</v>
      </c>
      <c r="D39" s="140"/>
      <c r="E39" s="109"/>
    </row>
    <row r="40" spans="1:5" ht="14.25">
      <c r="A40" s="44" t="s">
        <v>1407</v>
      </c>
      <c r="B40" s="171"/>
      <c r="C40" s="117">
        <v>0</v>
      </c>
      <c r="D40" s="140"/>
      <c r="E40" s="109"/>
    </row>
    <row r="41" spans="1:5" ht="14.25">
      <c r="A41" s="44" t="s">
        <v>1408</v>
      </c>
      <c r="B41" s="170">
        <v>9000</v>
      </c>
      <c r="C41" s="115">
        <f>SUM(C42,C46,C47)</f>
        <v>7500</v>
      </c>
      <c r="D41" s="140">
        <f>C41/B41*100</f>
        <v>83.3</v>
      </c>
      <c r="E41" s="109"/>
    </row>
    <row r="42" spans="1:5" ht="14.25">
      <c r="A42" s="44" t="s">
        <v>1409</v>
      </c>
      <c r="B42" s="170">
        <v>9000</v>
      </c>
      <c r="C42" s="115">
        <f>SUM(C43:C45)</f>
        <v>7500</v>
      </c>
      <c r="D42" s="140">
        <f>C42/B42*100</f>
        <v>83.3</v>
      </c>
      <c r="E42" s="109"/>
    </row>
    <row r="43" spans="1:5" ht="14.25">
      <c r="A43" s="46" t="s">
        <v>1386</v>
      </c>
      <c r="B43" s="170"/>
      <c r="C43" s="115">
        <v>0</v>
      </c>
      <c r="D43" s="140"/>
      <c r="E43" s="109"/>
    </row>
    <row r="44" spans="1:5" ht="14.25">
      <c r="A44" s="46" t="s">
        <v>1387</v>
      </c>
      <c r="B44" s="170"/>
      <c r="C44" s="115">
        <v>0</v>
      </c>
      <c r="D44" s="140"/>
      <c r="E44" s="109"/>
    </row>
    <row r="45" spans="1:5" ht="14.25">
      <c r="A45" s="46" t="s">
        <v>1410</v>
      </c>
      <c r="B45" s="170">
        <v>9000</v>
      </c>
      <c r="C45" s="115">
        <v>7500</v>
      </c>
      <c r="D45" s="140">
        <f>C45/B45*100</f>
        <v>83.3</v>
      </c>
      <c r="E45" s="109"/>
    </row>
    <row r="46" spans="1:5" ht="14.25">
      <c r="A46" s="44" t="s">
        <v>1411</v>
      </c>
      <c r="B46" s="170"/>
      <c r="C46" s="115">
        <v>0</v>
      </c>
      <c r="D46" s="140"/>
      <c r="E46" s="109"/>
    </row>
    <row r="47" spans="1:5" ht="14.25">
      <c r="A47" s="44" t="s">
        <v>1412</v>
      </c>
      <c r="B47" s="171"/>
      <c r="C47" s="117">
        <v>0</v>
      </c>
      <c r="D47" s="140"/>
      <c r="E47" s="109"/>
    </row>
    <row r="48" spans="1:5" ht="14.25">
      <c r="A48" s="44" t="s">
        <v>1413</v>
      </c>
      <c r="B48" s="170">
        <v>400</v>
      </c>
      <c r="C48" s="115">
        <f>SUM(C49:C51)</f>
        <v>148</v>
      </c>
      <c r="D48" s="140">
        <f>C48/B48*100</f>
        <v>37</v>
      </c>
      <c r="E48" s="109">
        <v>52.9</v>
      </c>
    </row>
    <row r="49" spans="1:5" ht="14.25">
      <c r="A49" s="44" t="s">
        <v>1414</v>
      </c>
      <c r="B49" s="170">
        <v>400</v>
      </c>
      <c r="C49" s="115">
        <v>148</v>
      </c>
      <c r="D49" s="140">
        <f>C49/B49*100</f>
        <v>37</v>
      </c>
      <c r="E49" s="109">
        <v>52.9</v>
      </c>
    </row>
    <row r="50" spans="1:5" ht="14.25">
      <c r="A50" s="44" t="s">
        <v>1415</v>
      </c>
      <c r="B50" s="170"/>
      <c r="C50" s="115">
        <v>0</v>
      </c>
      <c r="D50" s="140"/>
      <c r="E50" s="109"/>
    </row>
    <row r="51" spans="1:5" ht="14.25">
      <c r="A51" s="44" t="s">
        <v>1416</v>
      </c>
      <c r="B51" s="171"/>
      <c r="C51" s="117">
        <v>0</v>
      </c>
      <c r="D51" s="140"/>
      <c r="E51" s="109"/>
    </row>
    <row r="52" spans="1:5" ht="14.25">
      <c r="A52" s="44" t="s">
        <v>1417</v>
      </c>
      <c r="B52" s="170"/>
      <c r="C52" s="115">
        <f>SUM(C53,C59,C60)</f>
        <v>74</v>
      </c>
      <c r="D52" s="140"/>
      <c r="E52" s="109"/>
    </row>
    <row r="53" spans="1:5" ht="14.25">
      <c r="A53" s="44" t="s">
        <v>1418</v>
      </c>
      <c r="B53" s="170"/>
      <c r="C53" s="115">
        <f>SUM(C54:C58)</f>
        <v>74</v>
      </c>
      <c r="D53" s="140"/>
      <c r="E53" s="109"/>
    </row>
    <row r="54" spans="1:5" ht="14.25">
      <c r="A54" s="46" t="s">
        <v>1419</v>
      </c>
      <c r="B54" s="170"/>
      <c r="C54" s="115">
        <v>74</v>
      </c>
      <c r="D54" s="140"/>
      <c r="E54" s="109"/>
    </row>
    <row r="55" spans="1:5" ht="14.25">
      <c r="A55" s="46" t="s">
        <v>1420</v>
      </c>
      <c r="B55" s="170"/>
      <c r="C55" s="115">
        <v>0</v>
      </c>
      <c r="D55" s="140"/>
      <c r="E55" s="109"/>
    </row>
    <row r="56" spans="1:5" ht="14.25">
      <c r="A56" s="46" t="s">
        <v>1421</v>
      </c>
      <c r="B56" s="170"/>
      <c r="C56" s="115">
        <v>0</v>
      </c>
      <c r="D56" s="140"/>
      <c r="E56" s="109"/>
    </row>
    <row r="57" spans="1:5" ht="14.25">
      <c r="A57" s="46" t="s">
        <v>1422</v>
      </c>
      <c r="B57" s="170"/>
      <c r="C57" s="115">
        <v>0</v>
      </c>
      <c r="D57" s="140"/>
      <c r="E57" s="109"/>
    </row>
    <row r="58" spans="1:5" ht="14.25">
      <c r="A58" s="46" t="s">
        <v>1423</v>
      </c>
      <c r="B58" s="170"/>
      <c r="C58" s="115">
        <v>0</v>
      </c>
      <c r="D58" s="140"/>
      <c r="E58" s="109"/>
    </row>
    <row r="59" spans="1:5" ht="14.25">
      <c r="A59" s="44" t="s">
        <v>1424</v>
      </c>
      <c r="B59" s="170"/>
      <c r="C59" s="115">
        <v>0</v>
      </c>
      <c r="D59" s="140"/>
      <c r="E59" s="109"/>
    </row>
    <row r="60" spans="1:5" ht="14.25">
      <c r="A60" s="44" t="s">
        <v>1425</v>
      </c>
      <c r="B60" s="171"/>
      <c r="C60" s="117">
        <v>0</v>
      </c>
      <c r="D60" s="140"/>
      <c r="E60" s="109"/>
    </row>
    <row r="61" spans="1:5" ht="14.25">
      <c r="A61" s="44" t="s">
        <v>1426</v>
      </c>
      <c r="B61" s="170">
        <v>7500</v>
      </c>
      <c r="C61" s="115">
        <f>SUM(C62,C68,C69)</f>
        <v>3957</v>
      </c>
      <c r="D61" s="140">
        <f>C61/B61*100</f>
        <v>52.8</v>
      </c>
      <c r="E61" s="109">
        <v>15</v>
      </c>
    </row>
    <row r="62" spans="1:5" ht="14.25">
      <c r="A62" s="44" t="s">
        <v>1427</v>
      </c>
      <c r="B62" s="170">
        <v>7500</v>
      </c>
      <c r="C62" s="115">
        <f>SUM(C63:C67)</f>
        <v>3957</v>
      </c>
      <c r="D62" s="140">
        <f>C62/B62*100</f>
        <v>52.8</v>
      </c>
      <c r="E62" s="109">
        <v>15</v>
      </c>
    </row>
    <row r="63" spans="1:5" ht="14.25">
      <c r="A63" s="46" t="s">
        <v>1401</v>
      </c>
      <c r="B63" s="170"/>
      <c r="C63" s="115">
        <v>0</v>
      </c>
      <c r="D63" s="140"/>
      <c r="E63" s="109">
        <v>0</v>
      </c>
    </row>
    <row r="64" spans="1:5" ht="14.25">
      <c r="A64" s="46" t="s">
        <v>1402</v>
      </c>
      <c r="B64" s="170"/>
      <c r="C64" s="115">
        <v>0</v>
      </c>
      <c r="D64" s="140"/>
      <c r="E64" s="109"/>
    </row>
    <row r="65" spans="1:5" ht="14.25">
      <c r="A65" s="46" t="s">
        <v>1403</v>
      </c>
      <c r="B65" s="170"/>
      <c r="C65" s="115">
        <v>0</v>
      </c>
      <c r="D65" s="140"/>
      <c r="E65" s="109"/>
    </row>
    <row r="66" spans="1:5" ht="14.25">
      <c r="A66" s="46" t="s">
        <v>1404</v>
      </c>
      <c r="B66" s="170"/>
      <c r="C66" s="115">
        <v>0</v>
      </c>
      <c r="D66" s="140"/>
      <c r="E66" s="109"/>
    </row>
    <row r="67" spans="1:5" ht="14.25">
      <c r="A67" s="46" t="s">
        <v>1428</v>
      </c>
      <c r="B67" s="170">
        <v>7500</v>
      </c>
      <c r="C67" s="115">
        <v>3957</v>
      </c>
      <c r="D67" s="140">
        <f>C67/B67*100</f>
        <v>52.8</v>
      </c>
      <c r="E67" s="109">
        <v>15.4</v>
      </c>
    </row>
    <row r="68" spans="1:5" ht="14.25">
      <c r="A68" s="44" t="s">
        <v>1429</v>
      </c>
      <c r="B68" s="170"/>
      <c r="C68" s="115">
        <v>0</v>
      </c>
      <c r="D68" s="140"/>
      <c r="E68" s="109"/>
    </row>
    <row r="69" spans="1:5" ht="14.25">
      <c r="A69" s="44" t="s">
        <v>1430</v>
      </c>
      <c r="B69" s="171"/>
      <c r="C69" s="117">
        <v>0</v>
      </c>
      <c r="D69" s="140"/>
      <c r="E69" s="109"/>
    </row>
    <row r="70" spans="1:5" ht="14.25">
      <c r="A70" s="44" t="s">
        <v>1431</v>
      </c>
      <c r="B70" s="170">
        <v>3900</v>
      </c>
      <c r="C70" s="115">
        <f>SUM(C71,C75,C76)</f>
        <v>2522</v>
      </c>
      <c r="D70" s="140">
        <f>C70/B70*100</f>
        <v>64.7</v>
      </c>
      <c r="E70" s="109">
        <v>172.2</v>
      </c>
    </row>
    <row r="71" spans="1:5" ht="14.25">
      <c r="A71" s="44" t="s">
        <v>1432</v>
      </c>
      <c r="B71" s="170">
        <v>3900</v>
      </c>
      <c r="C71" s="115">
        <f>SUM(C72:C74)</f>
        <v>2522</v>
      </c>
      <c r="D71" s="140">
        <f>C71/B71*100</f>
        <v>64.7</v>
      </c>
      <c r="E71" s="109">
        <v>172.2</v>
      </c>
    </row>
    <row r="72" spans="1:5" ht="14.25">
      <c r="A72" s="46" t="s">
        <v>1433</v>
      </c>
      <c r="B72" s="170"/>
      <c r="C72" s="115">
        <v>2522</v>
      </c>
      <c r="D72" s="140"/>
      <c r="E72" s="109">
        <v>172.2</v>
      </c>
    </row>
    <row r="73" spans="1:5" ht="14.25">
      <c r="A73" s="46" t="s">
        <v>1434</v>
      </c>
      <c r="B73" s="170"/>
      <c r="C73" s="115">
        <v>0</v>
      </c>
      <c r="D73" s="140"/>
      <c r="E73" s="109"/>
    </row>
    <row r="74" spans="1:5" ht="14.25">
      <c r="A74" s="46" t="s">
        <v>1435</v>
      </c>
      <c r="B74" s="170">
        <v>3900</v>
      </c>
      <c r="C74" s="115">
        <v>0</v>
      </c>
      <c r="D74" s="140"/>
      <c r="E74" s="109"/>
    </row>
    <row r="75" spans="1:5" ht="14.25">
      <c r="A75" s="44" t="s">
        <v>1436</v>
      </c>
      <c r="B75" s="170"/>
      <c r="C75" s="115">
        <v>0</v>
      </c>
      <c r="D75" s="140"/>
      <c r="E75" s="109"/>
    </row>
    <row r="76" spans="1:5" ht="14.25">
      <c r="A76" s="44" t="s">
        <v>1437</v>
      </c>
      <c r="B76" s="171"/>
      <c r="C76" s="117">
        <v>0</v>
      </c>
      <c r="D76" s="140"/>
      <c r="E76" s="109"/>
    </row>
    <row r="77" spans="1:5" ht="14.25">
      <c r="A77" s="44" t="s">
        <v>1438</v>
      </c>
      <c r="B77" s="170"/>
      <c r="C77" s="115">
        <f>SUM(C78,C84,C85)</f>
        <v>107</v>
      </c>
      <c r="D77" s="140"/>
      <c r="E77" s="109"/>
    </row>
    <row r="78" spans="1:5" ht="14.25">
      <c r="A78" s="44" t="s">
        <v>1439</v>
      </c>
      <c r="B78" s="170"/>
      <c r="C78" s="115">
        <f>SUM(C79:C83)</f>
        <v>107</v>
      </c>
      <c r="D78" s="140"/>
      <c r="E78" s="109"/>
    </row>
    <row r="79" spans="1:5" ht="14.25">
      <c r="A79" s="46" t="s">
        <v>1440</v>
      </c>
      <c r="B79" s="170"/>
      <c r="C79" s="115">
        <v>0</v>
      </c>
      <c r="D79" s="140"/>
      <c r="E79" s="109"/>
    </row>
    <row r="80" spans="1:5" ht="14.25">
      <c r="A80" s="46" t="s">
        <v>1441</v>
      </c>
      <c r="B80" s="170"/>
      <c r="C80" s="115">
        <v>0</v>
      </c>
      <c r="D80" s="140"/>
      <c r="E80" s="109"/>
    </row>
    <row r="81" spans="1:5" ht="14.25">
      <c r="A81" s="46" t="s">
        <v>1442</v>
      </c>
      <c r="B81" s="170"/>
      <c r="C81" s="115">
        <v>0</v>
      </c>
      <c r="D81" s="140"/>
      <c r="E81" s="109"/>
    </row>
    <row r="82" spans="1:5" ht="14.25">
      <c r="A82" s="46" t="s">
        <v>1443</v>
      </c>
      <c r="B82" s="170"/>
      <c r="C82" s="115">
        <v>0</v>
      </c>
      <c r="D82" s="140"/>
      <c r="E82" s="109"/>
    </row>
    <row r="83" spans="1:5" ht="14.25">
      <c r="A83" s="46" t="s">
        <v>1444</v>
      </c>
      <c r="B83" s="170"/>
      <c r="C83" s="115">
        <v>107</v>
      </c>
      <c r="D83" s="140"/>
      <c r="E83" s="109"/>
    </row>
    <row r="84" spans="1:5" ht="14.25">
      <c r="A84" s="44" t="s">
        <v>1445</v>
      </c>
      <c r="B84" s="170"/>
      <c r="C84" s="115">
        <v>0</v>
      </c>
      <c r="D84" s="140"/>
      <c r="E84" s="109"/>
    </row>
    <row r="85" spans="1:5" ht="14.25">
      <c r="A85" s="44" t="s">
        <v>1446</v>
      </c>
      <c r="B85" s="171"/>
      <c r="C85" s="117">
        <v>0</v>
      </c>
      <c r="D85" s="140"/>
      <c r="E85" s="109"/>
    </row>
    <row r="86" spans="1:5" ht="14.25">
      <c r="A86" s="44" t="s">
        <v>1447</v>
      </c>
      <c r="B86" s="170"/>
      <c r="C86" s="115">
        <f>SUM(C87,C92,C93)</f>
        <v>74</v>
      </c>
      <c r="D86" s="140"/>
      <c r="E86" s="109"/>
    </row>
    <row r="87" spans="1:5" ht="14.25">
      <c r="A87" s="44" t="s">
        <v>1448</v>
      </c>
      <c r="B87" s="170"/>
      <c r="C87" s="115">
        <f>SUM(C88:C91)</f>
        <v>74</v>
      </c>
      <c r="D87" s="140"/>
      <c r="E87" s="109"/>
    </row>
    <row r="88" spans="1:5" ht="14.25">
      <c r="A88" s="46" t="s">
        <v>1380</v>
      </c>
      <c r="B88" s="170"/>
      <c r="C88" s="115">
        <v>74</v>
      </c>
      <c r="D88" s="140"/>
      <c r="E88" s="109"/>
    </row>
    <row r="89" spans="1:5" ht="14.25">
      <c r="A89" s="46" t="s">
        <v>1449</v>
      </c>
      <c r="B89" s="170"/>
      <c r="C89" s="115">
        <v>0</v>
      </c>
      <c r="D89" s="140"/>
      <c r="E89" s="109"/>
    </row>
    <row r="90" spans="1:5" ht="14.25">
      <c r="A90" s="46" t="s">
        <v>1450</v>
      </c>
      <c r="B90" s="170"/>
      <c r="C90" s="115">
        <v>0</v>
      </c>
      <c r="D90" s="140"/>
      <c r="E90" s="109"/>
    </row>
    <row r="91" spans="1:5" ht="14.25">
      <c r="A91" s="46" t="s">
        <v>1451</v>
      </c>
      <c r="B91" s="170"/>
      <c r="C91" s="115">
        <v>0</v>
      </c>
      <c r="D91" s="140"/>
      <c r="E91" s="109"/>
    </row>
    <row r="92" spans="1:5" ht="14.25">
      <c r="A92" s="44" t="s">
        <v>1452</v>
      </c>
      <c r="B92" s="170"/>
      <c r="C92" s="115">
        <v>0</v>
      </c>
      <c r="D92" s="140"/>
      <c r="E92" s="109"/>
    </row>
    <row r="93" spans="1:5" ht="14.25">
      <c r="A93" s="44" t="s">
        <v>1453</v>
      </c>
      <c r="B93" s="171"/>
      <c r="C93" s="117">
        <v>0</v>
      </c>
      <c r="D93" s="140"/>
      <c r="E93" s="109"/>
    </row>
    <row r="94" spans="1:5" ht="14.25">
      <c r="A94" s="44" t="s">
        <v>1454</v>
      </c>
      <c r="B94" s="170"/>
      <c r="C94" s="115">
        <f>SUM(C95,C100,C101)</f>
        <v>790</v>
      </c>
      <c r="D94" s="140"/>
      <c r="E94" s="109">
        <v>451.4</v>
      </c>
    </row>
    <row r="95" spans="1:5" ht="14.25">
      <c r="A95" s="44" t="s">
        <v>1455</v>
      </c>
      <c r="B95" s="170"/>
      <c r="C95" s="115">
        <f>SUM(C96:C99)</f>
        <v>790</v>
      </c>
      <c r="D95" s="140"/>
      <c r="E95" s="109">
        <v>451.4</v>
      </c>
    </row>
    <row r="96" spans="1:5" ht="14.25">
      <c r="A96" s="46" t="s">
        <v>869</v>
      </c>
      <c r="B96" s="170"/>
      <c r="C96" s="115">
        <v>0</v>
      </c>
      <c r="D96" s="140"/>
      <c r="E96" s="109"/>
    </row>
    <row r="97" spans="1:5" ht="14.25">
      <c r="A97" s="46" t="s">
        <v>1456</v>
      </c>
      <c r="B97" s="170"/>
      <c r="C97" s="115">
        <v>0</v>
      </c>
      <c r="D97" s="140"/>
      <c r="E97" s="109"/>
    </row>
    <row r="98" spans="1:5" ht="14.25">
      <c r="A98" s="46" t="s">
        <v>1457</v>
      </c>
      <c r="B98" s="170"/>
      <c r="C98" s="115">
        <v>0</v>
      </c>
      <c r="D98" s="140"/>
      <c r="E98" s="109">
        <v>0</v>
      </c>
    </row>
    <row r="99" spans="1:5" ht="14.25">
      <c r="A99" s="46" t="s">
        <v>1458</v>
      </c>
      <c r="B99" s="170"/>
      <c r="C99" s="115">
        <v>790</v>
      </c>
      <c r="D99" s="140"/>
      <c r="E99" s="109"/>
    </row>
    <row r="100" spans="1:5" ht="14.25">
      <c r="A100" s="44" t="s">
        <v>1459</v>
      </c>
      <c r="B100" s="170"/>
      <c r="C100" s="115">
        <v>0</v>
      </c>
      <c r="D100" s="140"/>
      <c r="E100" s="109"/>
    </row>
    <row r="101" spans="1:5" ht="14.25">
      <c r="A101" s="44" t="s">
        <v>1460</v>
      </c>
      <c r="B101" s="171"/>
      <c r="C101" s="117">
        <v>0</v>
      </c>
      <c r="D101" s="140"/>
      <c r="E101" s="109"/>
    </row>
    <row r="102" spans="1:5" ht="14.25">
      <c r="A102" s="44" t="s">
        <v>1461</v>
      </c>
      <c r="B102" s="170"/>
      <c r="C102" s="115">
        <f>SUM(C103,C110,C111)</f>
        <v>0</v>
      </c>
      <c r="D102" s="140"/>
      <c r="E102" s="109">
        <v>0</v>
      </c>
    </row>
    <row r="103" spans="1:5" ht="14.25">
      <c r="A103" s="44" t="s">
        <v>1462</v>
      </c>
      <c r="B103" s="170"/>
      <c r="C103" s="115">
        <f>SUM(C104:C109)</f>
        <v>0</v>
      </c>
      <c r="D103" s="140"/>
      <c r="E103" s="109">
        <v>0</v>
      </c>
    </row>
    <row r="104" spans="1:5" ht="14.25">
      <c r="A104" s="46" t="s">
        <v>1463</v>
      </c>
      <c r="B104" s="170"/>
      <c r="C104" s="115">
        <v>0</v>
      </c>
      <c r="D104" s="140"/>
      <c r="E104" s="109"/>
    </row>
    <row r="105" spans="1:5" ht="14.25">
      <c r="A105" s="46" t="s">
        <v>1464</v>
      </c>
      <c r="B105" s="170"/>
      <c r="C105" s="115">
        <v>0</v>
      </c>
      <c r="D105" s="140"/>
      <c r="E105" s="109"/>
    </row>
    <row r="106" spans="1:5" ht="14.25">
      <c r="A106" s="46" t="s">
        <v>1465</v>
      </c>
      <c r="B106" s="170"/>
      <c r="C106" s="115">
        <v>0</v>
      </c>
      <c r="D106" s="140"/>
      <c r="E106" s="109"/>
    </row>
    <row r="107" spans="1:5" ht="14.25">
      <c r="A107" s="46" t="s">
        <v>1466</v>
      </c>
      <c r="B107" s="170"/>
      <c r="C107" s="115">
        <v>0</v>
      </c>
      <c r="D107" s="140"/>
      <c r="E107" s="109"/>
    </row>
    <row r="108" spans="1:5" ht="14.25">
      <c r="A108" s="46" t="s">
        <v>1467</v>
      </c>
      <c r="B108" s="170"/>
      <c r="C108" s="115">
        <v>0</v>
      </c>
      <c r="D108" s="140"/>
      <c r="E108" s="109"/>
    </row>
    <row r="109" spans="1:5" ht="14.25">
      <c r="A109" s="46" t="s">
        <v>1468</v>
      </c>
      <c r="B109" s="170"/>
      <c r="C109" s="115">
        <v>0</v>
      </c>
      <c r="D109" s="140"/>
      <c r="E109" s="109">
        <v>0</v>
      </c>
    </row>
    <row r="110" spans="1:5" ht="14.25">
      <c r="A110" s="44" t="s">
        <v>1469</v>
      </c>
      <c r="B110" s="170"/>
      <c r="C110" s="115">
        <v>0</v>
      </c>
      <c r="D110" s="140"/>
      <c r="E110" s="109"/>
    </row>
    <row r="111" spans="1:5" ht="14.25">
      <c r="A111" s="44" t="s">
        <v>1470</v>
      </c>
      <c r="B111" s="171"/>
      <c r="C111" s="117">
        <v>0</v>
      </c>
      <c r="D111" s="140"/>
      <c r="E111" s="109"/>
    </row>
    <row r="112" spans="1:5" ht="14.25">
      <c r="A112" s="44" t="s">
        <v>1471</v>
      </c>
      <c r="B112" s="170"/>
      <c r="C112" s="115">
        <f>SUM(C113,C119,C120)</f>
        <v>100</v>
      </c>
      <c r="D112" s="140"/>
      <c r="E112" s="109">
        <v>49.5</v>
      </c>
    </row>
    <row r="113" spans="1:5" ht="14.25">
      <c r="A113" s="44" t="s">
        <v>1472</v>
      </c>
      <c r="B113" s="170"/>
      <c r="C113" s="115">
        <f>SUM(C114:C118)</f>
        <v>100</v>
      </c>
      <c r="D113" s="140"/>
      <c r="E113" s="109">
        <v>49.5</v>
      </c>
    </row>
    <row r="114" spans="1:5" ht="14.25">
      <c r="A114" s="46" t="s">
        <v>1473</v>
      </c>
      <c r="B114" s="170"/>
      <c r="C114" s="115">
        <v>0</v>
      </c>
      <c r="D114" s="140"/>
      <c r="E114" s="109"/>
    </row>
    <row r="115" spans="1:5" ht="14.25">
      <c r="A115" s="46" t="s">
        <v>1474</v>
      </c>
      <c r="B115" s="170"/>
      <c r="C115" s="115">
        <v>0</v>
      </c>
      <c r="D115" s="140"/>
      <c r="E115" s="109"/>
    </row>
    <row r="116" spans="1:5" ht="14.25">
      <c r="A116" s="46" t="s">
        <v>1475</v>
      </c>
      <c r="B116" s="170"/>
      <c r="C116" s="115">
        <v>0</v>
      </c>
      <c r="D116" s="140"/>
      <c r="E116" s="109"/>
    </row>
    <row r="117" spans="1:5" ht="14.25">
      <c r="A117" s="46" t="s">
        <v>1476</v>
      </c>
      <c r="B117" s="170"/>
      <c r="C117" s="115">
        <v>0</v>
      </c>
      <c r="D117" s="140"/>
      <c r="E117" s="109"/>
    </row>
    <row r="118" spans="1:5" ht="14.25">
      <c r="A118" s="46" t="s">
        <v>1477</v>
      </c>
      <c r="B118" s="170"/>
      <c r="C118" s="115">
        <v>100</v>
      </c>
      <c r="D118" s="140"/>
      <c r="E118" s="109">
        <v>49.5</v>
      </c>
    </row>
    <row r="119" spans="1:5" ht="14.25">
      <c r="A119" s="44" t="s">
        <v>1478</v>
      </c>
      <c r="B119" s="170"/>
      <c r="C119" s="115">
        <v>0</v>
      </c>
      <c r="D119" s="140"/>
      <c r="E119" s="109"/>
    </row>
    <row r="120" spans="1:5" ht="14.25">
      <c r="A120" s="44" t="s">
        <v>1479</v>
      </c>
      <c r="B120" s="171"/>
      <c r="C120" s="117">
        <v>0</v>
      </c>
      <c r="D120" s="140"/>
      <c r="E120" s="109"/>
    </row>
    <row r="121" spans="1:5" ht="14.25">
      <c r="A121" s="44" t="s">
        <v>1480</v>
      </c>
      <c r="B121" s="170"/>
      <c r="C121" s="115">
        <f>SUM(C122:C126)</f>
        <v>5</v>
      </c>
      <c r="D121" s="140"/>
      <c r="E121" s="109"/>
    </row>
    <row r="122" spans="1:5" ht="14.25">
      <c r="A122" s="46" t="s">
        <v>1481</v>
      </c>
      <c r="B122" s="170"/>
      <c r="C122" s="115">
        <v>0</v>
      </c>
      <c r="D122" s="140"/>
      <c r="E122" s="109"/>
    </row>
    <row r="123" spans="1:5" ht="14.25">
      <c r="A123" s="46" t="s">
        <v>1482</v>
      </c>
      <c r="B123" s="170"/>
      <c r="C123" s="115">
        <v>0</v>
      </c>
      <c r="D123" s="140"/>
      <c r="E123" s="109"/>
    </row>
    <row r="124" spans="1:5" ht="14.25">
      <c r="A124" s="46" t="s">
        <v>1483</v>
      </c>
      <c r="B124" s="170"/>
      <c r="C124" s="115">
        <v>0</v>
      </c>
      <c r="D124" s="140"/>
      <c r="E124" s="109"/>
    </row>
    <row r="125" spans="1:5" ht="14.25">
      <c r="A125" s="46" t="s">
        <v>1484</v>
      </c>
      <c r="B125" s="170"/>
      <c r="C125" s="115">
        <v>5</v>
      </c>
      <c r="D125" s="140"/>
      <c r="E125" s="109"/>
    </row>
    <row r="126" spans="1:5" ht="14.25">
      <c r="A126" s="46" t="s">
        <v>1485</v>
      </c>
      <c r="B126" s="171"/>
      <c r="C126" s="117">
        <v>0</v>
      </c>
      <c r="D126" s="140"/>
      <c r="E126" s="109"/>
    </row>
    <row r="127" spans="1:5" ht="14.25">
      <c r="A127" s="44" t="s">
        <v>1486</v>
      </c>
      <c r="B127" s="170">
        <v>114</v>
      </c>
      <c r="C127" s="115">
        <f>SUM(C128:C135)</f>
        <v>102</v>
      </c>
      <c r="D127" s="140">
        <f>C127/B127*100</f>
        <v>89.5</v>
      </c>
      <c r="E127" s="109">
        <v>46</v>
      </c>
    </row>
    <row r="128" spans="1:5" ht="14.25">
      <c r="A128" s="46" t="s">
        <v>1487</v>
      </c>
      <c r="B128" s="170"/>
      <c r="C128" s="115">
        <v>0</v>
      </c>
      <c r="D128" s="140"/>
      <c r="E128" s="109"/>
    </row>
    <row r="129" spans="1:5" ht="14.25">
      <c r="A129" s="46" t="s">
        <v>1488</v>
      </c>
      <c r="B129" s="170"/>
      <c r="C129" s="115">
        <v>0</v>
      </c>
      <c r="D129" s="140"/>
      <c r="E129" s="109"/>
    </row>
    <row r="130" spans="1:5" ht="14.25">
      <c r="A130" s="46" t="s">
        <v>1489</v>
      </c>
      <c r="B130" s="170"/>
      <c r="C130" s="115">
        <v>0</v>
      </c>
      <c r="D130" s="140"/>
      <c r="E130" s="109"/>
    </row>
    <row r="131" spans="1:5" ht="14.25">
      <c r="A131" s="46" t="s">
        <v>1490</v>
      </c>
      <c r="B131" s="170"/>
      <c r="C131" s="115">
        <v>0</v>
      </c>
      <c r="D131" s="140"/>
      <c r="E131" s="109"/>
    </row>
    <row r="132" spans="1:5" ht="14.25">
      <c r="A132" s="46" t="s">
        <v>1491</v>
      </c>
      <c r="B132" s="170"/>
      <c r="C132" s="115">
        <v>0</v>
      </c>
      <c r="D132" s="140"/>
      <c r="E132" s="109"/>
    </row>
    <row r="133" spans="1:5" ht="14.25">
      <c r="A133" s="46" t="s">
        <v>1492</v>
      </c>
      <c r="B133" s="170"/>
      <c r="C133" s="115">
        <v>0</v>
      </c>
      <c r="D133" s="140"/>
      <c r="E133" s="109"/>
    </row>
    <row r="134" spans="1:5" ht="14.25">
      <c r="A134" s="46" t="s">
        <v>1493</v>
      </c>
      <c r="B134" s="170"/>
      <c r="C134" s="115">
        <v>0</v>
      </c>
      <c r="D134" s="140"/>
      <c r="E134" s="109"/>
    </row>
    <row r="135" spans="1:5" ht="14.25">
      <c r="A135" s="46" t="s">
        <v>1494</v>
      </c>
      <c r="B135" s="171">
        <v>114</v>
      </c>
      <c r="C135" s="117">
        <v>102</v>
      </c>
      <c r="D135" s="140">
        <f>C135/B135*100</f>
        <v>89.5</v>
      </c>
      <c r="E135" s="109">
        <v>46</v>
      </c>
    </row>
    <row r="136" spans="1:5" ht="14.25">
      <c r="A136" s="44" t="s">
        <v>1495</v>
      </c>
      <c r="B136" s="170"/>
      <c r="C136" s="115">
        <f>SUM(C137,C149,C150)</f>
        <v>1159</v>
      </c>
      <c r="D136" s="140"/>
      <c r="E136" s="109">
        <v>42.2</v>
      </c>
    </row>
    <row r="137" spans="1:5" ht="14.25">
      <c r="A137" s="47" t="s">
        <v>1496</v>
      </c>
      <c r="B137" s="171"/>
      <c r="C137" s="117">
        <f>SUM(C138:C148)</f>
        <v>1159</v>
      </c>
      <c r="D137" s="140"/>
      <c r="E137" s="109">
        <v>42.2</v>
      </c>
    </row>
    <row r="138" spans="1:5" ht="14.25">
      <c r="A138" s="48" t="s">
        <v>1497</v>
      </c>
      <c r="B138" s="170"/>
      <c r="C138" s="115">
        <v>0</v>
      </c>
      <c r="D138" s="140"/>
      <c r="E138" s="109"/>
    </row>
    <row r="139" spans="1:5" ht="14.25">
      <c r="A139" s="48" t="s">
        <v>1498</v>
      </c>
      <c r="B139" s="170"/>
      <c r="C139" s="115">
        <v>254</v>
      </c>
      <c r="D139" s="140"/>
      <c r="E139" s="109">
        <v>16.1</v>
      </c>
    </row>
    <row r="140" spans="1:5" ht="14.25">
      <c r="A140" s="48" t="s">
        <v>1499</v>
      </c>
      <c r="B140" s="170"/>
      <c r="C140" s="115">
        <v>823</v>
      </c>
      <c r="D140" s="140"/>
      <c r="E140" s="109">
        <v>79.6</v>
      </c>
    </row>
    <row r="141" spans="1:5" ht="14.25">
      <c r="A141" s="48" t="s">
        <v>1500</v>
      </c>
      <c r="B141" s="170"/>
      <c r="C141" s="115">
        <v>13</v>
      </c>
      <c r="D141" s="140"/>
      <c r="E141" s="109">
        <v>17.1</v>
      </c>
    </row>
    <row r="142" spans="1:5" ht="14.25">
      <c r="A142" s="48" t="s">
        <v>1501</v>
      </c>
      <c r="B142" s="170"/>
      <c r="C142" s="115">
        <v>0</v>
      </c>
      <c r="D142" s="140"/>
      <c r="E142" s="109"/>
    </row>
    <row r="143" spans="1:5" ht="14.25">
      <c r="A143" s="48" t="s">
        <v>1502</v>
      </c>
      <c r="B143" s="170"/>
      <c r="C143" s="115">
        <v>20</v>
      </c>
      <c r="D143" s="140"/>
      <c r="E143" s="109">
        <v>31.3</v>
      </c>
    </row>
    <row r="144" spans="1:5" ht="14.25">
      <c r="A144" s="48" t="s">
        <v>1503</v>
      </c>
      <c r="B144" s="170"/>
      <c r="C144" s="115">
        <v>4</v>
      </c>
      <c r="D144" s="140"/>
      <c r="E144" s="109"/>
    </row>
    <row r="145" spans="1:5" ht="14.25">
      <c r="A145" s="48" t="s">
        <v>1504</v>
      </c>
      <c r="B145" s="170"/>
      <c r="C145" s="115">
        <v>0</v>
      </c>
      <c r="D145" s="140"/>
      <c r="E145" s="109"/>
    </row>
    <row r="146" spans="1:5" ht="14.25">
      <c r="A146" s="48" t="s">
        <v>1505</v>
      </c>
      <c r="B146" s="170"/>
      <c r="C146" s="115">
        <v>0</v>
      </c>
      <c r="D146" s="140"/>
      <c r="E146" s="109"/>
    </row>
    <row r="147" spans="1:5" ht="14.25">
      <c r="A147" s="48" t="s">
        <v>1506</v>
      </c>
      <c r="B147" s="170"/>
      <c r="C147" s="115">
        <v>0</v>
      </c>
      <c r="D147" s="140"/>
      <c r="E147" s="109"/>
    </row>
    <row r="148" spans="1:5" ht="14.25">
      <c r="A148" s="48" t="s">
        <v>1507</v>
      </c>
      <c r="B148" s="170"/>
      <c r="C148" s="115">
        <v>45</v>
      </c>
      <c r="D148" s="140"/>
      <c r="E148" s="109"/>
    </row>
    <row r="149" spans="1:5" ht="14.25">
      <c r="A149" s="47" t="s">
        <v>1508</v>
      </c>
      <c r="B149" s="170"/>
      <c r="C149" s="115">
        <v>0</v>
      </c>
      <c r="D149" s="140"/>
      <c r="E149" s="109"/>
    </row>
    <row r="150" spans="1:5" ht="14.25">
      <c r="A150" s="47" t="s">
        <v>1509</v>
      </c>
      <c r="B150" s="171"/>
      <c r="C150" s="117">
        <v>0</v>
      </c>
      <c r="D150" s="140"/>
      <c r="E150" s="109"/>
    </row>
    <row r="151" spans="1:5" ht="14.25">
      <c r="A151" s="47" t="s">
        <v>1510</v>
      </c>
      <c r="B151" s="170"/>
      <c r="C151" s="115">
        <v>0</v>
      </c>
      <c r="D151" s="140"/>
      <c r="E151" s="109"/>
    </row>
    <row r="152" spans="1:5" ht="14.25">
      <c r="A152" s="47" t="s">
        <v>1511</v>
      </c>
      <c r="B152" s="170">
        <v>24486</v>
      </c>
      <c r="C152" s="115">
        <f>SUM(C153:C155)</f>
        <v>3124</v>
      </c>
      <c r="D152" s="140">
        <f>C152/B152*100</f>
        <v>12.8</v>
      </c>
      <c r="E152" s="109">
        <v>309.6</v>
      </c>
    </row>
    <row r="153" spans="1:5" ht="14.25">
      <c r="A153" s="44" t="s">
        <v>1512</v>
      </c>
      <c r="B153" s="170">
        <v>24486</v>
      </c>
      <c r="C153" s="115">
        <v>3124</v>
      </c>
      <c r="D153" s="140">
        <f>C153/B153*100</f>
        <v>12.8</v>
      </c>
      <c r="E153" s="109">
        <v>338.8</v>
      </c>
    </row>
    <row r="154" spans="1:5" ht="14.25">
      <c r="A154" s="44" t="s">
        <v>1513</v>
      </c>
      <c r="B154" s="170"/>
      <c r="C154" s="115">
        <v>0</v>
      </c>
      <c r="D154" s="140"/>
      <c r="E154" s="109"/>
    </row>
    <row r="155" spans="1:5" ht="14.25">
      <c r="A155" s="44" t="s">
        <v>1514</v>
      </c>
      <c r="B155" s="170"/>
      <c r="C155" s="115">
        <v>0</v>
      </c>
      <c r="D155" s="140"/>
      <c r="E155" s="109">
        <v>0</v>
      </c>
    </row>
    <row r="156" spans="1:5" ht="14.25">
      <c r="A156" s="32" t="s">
        <v>1366</v>
      </c>
      <c r="B156" s="119">
        <f>B152+B127+B70+B61+B41+B32+B16+B48</f>
        <v>309000</v>
      </c>
      <c r="C156" s="136">
        <f>SUM(C5,C9,C16,C32,C41,C48,C52,C61,C70,C77,C86,C94,C102,C112)+SUM(C121,C127,C136,C151,C152)</f>
        <v>252938</v>
      </c>
      <c r="D156" s="140">
        <f>C156/B156*100</f>
        <v>81.9</v>
      </c>
      <c r="E156" s="109">
        <v>128.4</v>
      </c>
    </row>
    <row r="157" spans="1:5" ht="14.25">
      <c r="A157" s="33" t="s">
        <v>1367</v>
      </c>
      <c r="B157" s="120"/>
      <c r="C157" s="116">
        <v>119611</v>
      </c>
      <c r="D157" s="140"/>
      <c r="E157" s="109">
        <v>176.9</v>
      </c>
    </row>
    <row r="158" spans="1:5" ht="14.25">
      <c r="A158" s="33" t="s">
        <v>114</v>
      </c>
      <c r="B158" s="119"/>
      <c r="C158" s="136"/>
      <c r="D158" s="140"/>
      <c r="E158" s="109"/>
    </row>
    <row r="159" spans="1:5" ht="14.25">
      <c r="A159" s="39" t="s">
        <v>1368</v>
      </c>
      <c r="B159" s="119"/>
      <c r="C159" s="136"/>
      <c r="D159" s="140"/>
      <c r="E159" s="109"/>
    </row>
    <row r="160" spans="1:5" ht="14.25">
      <c r="A160" s="39" t="s">
        <v>1369</v>
      </c>
      <c r="B160" s="120"/>
      <c r="C160" s="116">
        <v>1907</v>
      </c>
      <c r="D160" s="140"/>
      <c r="E160" s="109"/>
    </row>
    <row r="161" spans="1:5" ht="14.25">
      <c r="A161" s="39" t="s">
        <v>1370</v>
      </c>
      <c r="B161" s="119"/>
      <c r="C161" s="136">
        <v>2198</v>
      </c>
      <c r="D161" s="140"/>
      <c r="E161" s="109">
        <v>7.6</v>
      </c>
    </row>
    <row r="162" spans="1:5" ht="14.25">
      <c r="A162" s="39" t="s">
        <v>1371</v>
      </c>
      <c r="B162" s="119"/>
      <c r="C162" s="136"/>
      <c r="D162" s="140"/>
      <c r="E162" s="109"/>
    </row>
    <row r="163" spans="1:5" ht="14.25">
      <c r="A163" s="39" t="s">
        <v>1372</v>
      </c>
      <c r="B163" s="119"/>
      <c r="C163" s="136">
        <v>33970</v>
      </c>
      <c r="D163" s="140"/>
      <c r="E163" s="109">
        <v>151</v>
      </c>
    </row>
    <row r="164" spans="1:5" ht="14.25">
      <c r="A164" s="32" t="s">
        <v>112</v>
      </c>
      <c r="B164" s="172">
        <f>B156</f>
        <v>309000</v>
      </c>
      <c r="C164" s="116">
        <v>410624</v>
      </c>
      <c r="D164" s="140"/>
      <c r="E164" s="109">
        <v>130</v>
      </c>
    </row>
  </sheetData>
  <sheetProtection/>
  <mergeCells count="1">
    <mergeCell ref="A2:E2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91"/>
  <headerFooter alignWithMargins="0">
    <oddFooter>&amp;L&amp;C&amp;"宋体,常规"&amp;12附表2-12&amp;R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1" width="28.00390625" style="12" customWidth="1"/>
    <col min="2" max="2" width="11.625" style="12" customWidth="1"/>
    <col min="3" max="3" width="11.75390625" style="12" customWidth="1"/>
    <col min="4" max="4" width="13.375" style="12" customWidth="1"/>
    <col min="5" max="5" width="12.25390625" style="12" customWidth="1"/>
    <col min="6" max="6" width="11.00390625" style="12" customWidth="1"/>
    <col min="7" max="7" width="10.75390625" style="12" customWidth="1"/>
    <col min="8" max="8" width="10.50390625" style="12" customWidth="1"/>
    <col min="9" max="9" width="10.75390625" style="12" customWidth="1"/>
  </cols>
  <sheetData>
    <row r="1" ht="14.25">
      <c r="A1" t="s">
        <v>1640</v>
      </c>
    </row>
    <row r="2" spans="1:9" ht="21" customHeight="1">
      <c r="A2" s="192" t="s">
        <v>1635</v>
      </c>
      <c r="B2" s="192"/>
      <c r="C2" s="192"/>
      <c r="D2" s="192"/>
      <c r="E2" s="192"/>
      <c r="F2" s="192"/>
      <c r="G2" s="192"/>
      <c r="H2" s="192"/>
      <c r="I2" s="192"/>
    </row>
    <row r="3" spans="1:9" ht="14.25">
      <c r="A3" s="30"/>
      <c r="B3" s="30"/>
      <c r="C3" s="30"/>
      <c r="D3" s="30"/>
      <c r="E3" s="30"/>
      <c r="F3" s="30"/>
      <c r="G3" s="30"/>
      <c r="H3" s="30"/>
      <c r="I3" s="43" t="s">
        <v>1301</v>
      </c>
    </row>
    <row r="4" spans="1:9" ht="21" customHeight="1">
      <c r="A4" s="40" t="s">
        <v>1226</v>
      </c>
      <c r="B4" s="32" t="s">
        <v>1302</v>
      </c>
      <c r="C4" s="32" t="s">
        <v>1303</v>
      </c>
      <c r="D4" s="32" t="s">
        <v>1303</v>
      </c>
      <c r="E4" s="32" t="s">
        <v>1303</v>
      </c>
      <c r="F4" s="32" t="s">
        <v>1303</v>
      </c>
      <c r="G4" s="32" t="s">
        <v>1304</v>
      </c>
      <c r="H4" s="32" t="s">
        <v>1304</v>
      </c>
      <c r="I4" s="32" t="s">
        <v>1304</v>
      </c>
    </row>
    <row r="5" spans="1:9" ht="22.5" customHeight="1">
      <c r="A5" s="34" t="s">
        <v>1355</v>
      </c>
      <c r="B5" s="34"/>
      <c r="C5" s="34"/>
      <c r="D5" s="34"/>
      <c r="E5" s="34"/>
      <c r="F5" s="34"/>
      <c r="G5" s="34"/>
      <c r="H5" s="34"/>
      <c r="I5" s="34"/>
    </row>
    <row r="6" spans="1:9" ht="22.5" customHeight="1">
      <c r="A6" s="34" t="s">
        <v>1356</v>
      </c>
      <c r="B6" s="34"/>
      <c r="C6" s="34"/>
      <c r="D6" s="34"/>
      <c r="E6" s="34"/>
      <c r="F6" s="34"/>
      <c r="G6" s="34"/>
      <c r="H6" s="34"/>
      <c r="I6" s="34"/>
    </row>
    <row r="7" spans="1:9" ht="22.5" customHeight="1">
      <c r="A7" s="34" t="s">
        <v>1357</v>
      </c>
      <c r="B7" s="34"/>
      <c r="C7" s="34"/>
      <c r="D7" s="34"/>
      <c r="E7" s="34"/>
      <c r="F7" s="34"/>
      <c r="G7" s="34"/>
      <c r="H7" s="34"/>
      <c r="I7" s="34"/>
    </row>
    <row r="8" spans="1:9" ht="22.5" customHeight="1">
      <c r="A8" s="34" t="s">
        <v>1358</v>
      </c>
      <c r="B8" s="34"/>
      <c r="C8" s="34"/>
      <c r="D8" s="34"/>
      <c r="E8" s="34"/>
      <c r="F8" s="34"/>
      <c r="G8" s="34"/>
      <c r="H8" s="34"/>
      <c r="I8" s="34"/>
    </row>
    <row r="9" spans="1:9" ht="22.5" customHeight="1">
      <c r="A9" s="34" t="s">
        <v>1359</v>
      </c>
      <c r="B9" s="34"/>
      <c r="C9" s="34"/>
      <c r="D9" s="34"/>
      <c r="E9" s="34"/>
      <c r="F9" s="34"/>
      <c r="G9" s="42"/>
      <c r="H9" s="34"/>
      <c r="I9" s="34"/>
    </row>
    <row r="10" spans="1:9" ht="22.5" customHeight="1">
      <c r="A10" s="34" t="s">
        <v>1360</v>
      </c>
      <c r="B10" s="34"/>
      <c r="C10" s="34"/>
      <c r="D10" s="34"/>
      <c r="E10" s="34"/>
      <c r="F10" s="34"/>
      <c r="G10" s="34"/>
      <c r="H10" s="34"/>
      <c r="I10" s="34"/>
    </row>
    <row r="11" spans="1:9" ht="22.5" customHeight="1">
      <c r="A11" s="34" t="s">
        <v>1361</v>
      </c>
      <c r="B11" s="34"/>
      <c r="C11" s="34"/>
      <c r="D11" s="34"/>
      <c r="E11" s="34"/>
      <c r="F11" s="34"/>
      <c r="G11" s="34"/>
      <c r="H11" s="34"/>
      <c r="I11" s="34"/>
    </row>
    <row r="12" spans="1:9" ht="22.5" customHeight="1">
      <c r="A12" s="34" t="s">
        <v>1362</v>
      </c>
      <c r="B12" s="34"/>
      <c r="C12" s="34"/>
      <c r="D12" s="34"/>
      <c r="E12" s="34"/>
      <c r="F12" s="34"/>
      <c r="G12" s="34"/>
      <c r="H12" s="34"/>
      <c r="I12" s="34"/>
    </row>
    <row r="13" spans="1:9" ht="22.5" customHeight="1">
      <c r="A13" s="34" t="s">
        <v>1363</v>
      </c>
      <c r="B13" s="34"/>
      <c r="C13" s="34"/>
      <c r="D13" s="34"/>
      <c r="E13" s="34"/>
      <c r="F13" s="34"/>
      <c r="G13" s="34"/>
      <c r="H13" s="34"/>
      <c r="I13" s="34"/>
    </row>
    <row r="14" spans="1:9" ht="22.5" customHeight="1">
      <c r="A14" s="34" t="s">
        <v>1364</v>
      </c>
      <c r="B14" s="34"/>
      <c r="C14" s="34"/>
      <c r="D14" s="34"/>
      <c r="E14" s="34"/>
      <c r="F14" s="34"/>
      <c r="G14" s="34"/>
      <c r="H14" s="34"/>
      <c r="I14" s="34"/>
    </row>
    <row r="15" spans="1:9" ht="22.5" customHeight="1">
      <c r="A15" s="34" t="s">
        <v>1365</v>
      </c>
      <c r="B15" s="34"/>
      <c r="C15" s="34"/>
      <c r="D15" s="34"/>
      <c r="E15" s="34"/>
      <c r="F15" s="34"/>
      <c r="G15" s="34"/>
      <c r="H15" s="34"/>
      <c r="I15" s="34"/>
    </row>
    <row r="16" spans="1:9" ht="22.5" customHeight="1">
      <c r="A16" s="32" t="s">
        <v>1366</v>
      </c>
      <c r="B16" s="33"/>
      <c r="C16" s="33"/>
      <c r="D16" s="33"/>
      <c r="E16" s="33"/>
      <c r="F16" s="33"/>
      <c r="G16" s="33"/>
      <c r="H16" s="33"/>
      <c r="I16" s="33"/>
    </row>
    <row r="17" ht="14.25">
      <c r="A17" s="94" t="s">
        <v>31</v>
      </c>
    </row>
  </sheetData>
  <sheetProtection/>
  <mergeCells count="1">
    <mergeCell ref="A2:I2"/>
  </mergeCells>
  <printOptions horizontalCentered="1"/>
  <pageMargins left="0.71" right="0.71" top="0.75" bottom="0.75" header="0.31" footer="0.31"/>
  <pageSetup fitToHeight="0" fitToWidth="1" horizontalDpi="600" verticalDpi="600" orientation="landscape" paperSize="9"/>
  <headerFooter alignWithMargins="0">
    <oddFooter>&amp;L&amp;C&amp;"宋体,常规"&amp;12附表2-13&amp;R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38.375" style="12" customWidth="1"/>
    <col min="2" max="3" width="10.00390625" style="12" customWidth="1"/>
    <col min="4" max="5" width="13.375" style="12" customWidth="1"/>
  </cols>
  <sheetData>
    <row r="1" ht="14.25">
      <c r="A1" t="s">
        <v>16</v>
      </c>
    </row>
    <row r="2" spans="1:5" ht="21" customHeight="1">
      <c r="A2" s="192" t="s">
        <v>1641</v>
      </c>
      <c r="B2" s="192"/>
      <c r="C2" s="192"/>
      <c r="D2" s="192"/>
      <c r="E2" s="192"/>
    </row>
    <row r="3" spans="1:5" ht="14.25">
      <c r="A3" s="30"/>
      <c r="B3" s="13"/>
      <c r="E3" s="31" t="s">
        <v>46</v>
      </c>
    </row>
    <row r="4" spans="1:5" ht="33" customHeight="1">
      <c r="A4" s="32" t="s">
        <v>1226</v>
      </c>
      <c r="B4" s="15" t="s">
        <v>1620</v>
      </c>
      <c r="C4" s="15" t="s">
        <v>1621</v>
      </c>
      <c r="D4" s="15" t="s">
        <v>1622</v>
      </c>
      <c r="E4" s="15" t="s">
        <v>1623</v>
      </c>
    </row>
    <row r="5" spans="1:5" ht="24" customHeight="1">
      <c r="A5" s="34" t="s">
        <v>1515</v>
      </c>
      <c r="B5" s="37">
        <v>159</v>
      </c>
      <c r="C5" s="37">
        <v>194</v>
      </c>
      <c r="D5" s="107">
        <f>C5/B5*100</f>
        <v>122</v>
      </c>
      <c r="E5" s="109">
        <v>117.6</v>
      </c>
    </row>
    <row r="6" spans="1:5" ht="24" customHeight="1">
      <c r="A6" s="34" t="s">
        <v>1530</v>
      </c>
      <c r="B6" s="37">
        <v>159</v>
      </c>
      <c r="C6" s="37">
        <v>194</v>
      </c>
      <c r="D6" s="107">
        <f>C6/B6*100</f>
        <v>122</v>
      </c>
      <c r="E6" s="109">
        <v>117.6</v>
      </c>
    </row>
    <row r="7" spans="1:5" ht="24" customHeight="1">
      <c r="A7" s="34" t="s">
        <v>1516</v>
      </c>
      <c r="B7" s="37"/>
      <c r="C7" s="37"/>
      <c r="D7" s="107"/>
      <c r="E7" s="109"/>
    </row>
    <row r="8" spans="1:5" ht="24" customHeight="1">
      <c r="A8" s="34" t="s">
        <v>1531</v>
      </c>
      <c r="B8" s="37"/>
      <c r="C8" s="37"/>
      <c r="D8" s="107"/>
      <c r="E8" s="109"/>
    </row>
    <row r="9" spans="1:5" ht="24" customHeight="1">
      <c r="A9" s="39" t="s">
        <v>1532</v>
      </c>
      <c r="B9" s="37"/>
      <c r="C9" s="37"/>
      <c r="D9" s="107"/>
      <c r="E9" s="109"/>
    </row>
    <row r="10" spans="1:5" ht="24" customHeight="1">
      <c r="A10" s="39" t="s">
        <v>1533</v>
      </c>
      <c r="B10" s="37"/>
      <c r="C10" s="37"/>
      <c r="D10" s="107"/>
      <c r="E10" s="109"/>
    </row>
    <row r="11" spans="1:5" ht="24" customHeight="1">
      <c r="A11" s="39" t="s">
        <v>1534</v>
      </c>
      <c r="B11" s="37"/>
      <c r="C11" s="37"/>
      <c r="D11" s="107"/>
      <c r="E11" s="109"/>
    </row>
    <row r="12" spans="1:5" ht="24" customHeight="1">
      <c r="A12" s="34" t="s">
        <v>1517</v>
      </c>
      <c r="B12" s="37"/>
      <c r="C12" s="37"/>
      <c r="D12" s="107"/>
      <c r="E12" s="109"/>
    </row>
    <row r="13" spans="1:5" ht="24" customHeight="1">
      <c r="A13" s="34" t="s">
        <v>1518</v>
      </c>
      <c r="B13" s="37"/>
      <c r="C13" s="37"/>
      <c r="D13" s="107"/>
      <c r="E13" s="109"/>
    </row>
    <row r="14" spans="1:5" ht="24" customHeight="1">
      <c r="A14" s="34" t="s">
        <v>1519</v>
      </c>
      <c r="B14" s="37"/>
      <c r="C14" s="37"/>
      <c r="D14" s="107"/>
      <c r="E14" s="109"/>
    </row>
    <row r="15" spans="1:5" ht="24" customHeight="1">
      <c r="A15" s="32" t="s">
        <v>1520</v>
      </c>
      <c r="B15" s="37">
        <v>159</v>
      </c>
      <c r="C15" s="37">
        <v>194</v>
      </c>
      <c r="D15" s="107">
        <f>C15/B15*100</f>
        <v>122</v>
      </c>
      <c r="E15" s="109">
        <v>117.6</v>
      </c>
    </row>
    <row r="16" spans="1:5" ht="24" customHeight="1">
      <c r="A16" s="34" t="s">
        <v>1521</v>
      </c>
      <c r="B16" s="37"/>
      <c r="C16" s="37"/>
      <c r="D16" s="107"/>
      <c r="E16" s="109"/>
    </row>
    <row r="17" spans="1:5" ht="24" customHeight="1">
      <c r="A17" s="34" t="s">
        <v>1522</v>
      </c>
      <c r="B17" s="37"/>
      <c r="C17" s="37">
        <v>82</v>
      </c>
      <c r="D17" s="107"/>
      <c r="E17" s="109"/>
    </row>
    <row r="18" spans="1:5" ht="24" customHeight="1">
      <c r="A18" s="32" t="s">
        <v>86</v>
      </c>
      <c r="B18" s="37">
        <v>159</v>
      </c>
      <c r="C18" s="37">
        <v>276</v>
      </c>
      <c r="D18" s="107">
        <f>C18/B18*100</f>
        <v>173.6</v>
      </c>
      <c r="E18" s="109">
        <v>167.3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6"/>
  <headerFooter alignWithMargins="0">
    <oddFooter>&amp;L&amp;C&amp;"宋体,常规"&amp;12附表2-16&amp;R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workbookViewId="0" topLeftCell="A1">
      <selection activeCell="Q41" sqref="Q41"/>
    </sheetView>
  </sheetViews>
  <sheetFormatPr defaultColWidth="9.00390625" defaultRowHeight="14.25"/>
  <cols>
    <col min="1" max="1" width="42.125" style="12" customWidth="1"/>
    <col min="2" max="3" width="11.375" style="111" customWidth="1"/>
    <col min="4" max="5" width="13.25390625" style="111" customWidth="1"/>
  </cols>
  <sheetData>
    <row r="1" ht="22.5" customHeight="1">
      <c r="A1" t="s">
        <v>17</v>
      </c>
    </row>
    <row r="2" spans="1:5" ht="28.5" customHeight="1">
      <c r="A2" s="192" t="s">
        <v>1642</v>
      </c>
      <c r="B2" s="192"/>
      <c r="C2" s="192"/>
      <c r="D2" s="192"/>
      <c r="E2" s="192"/>
    </row>
    <row r="3" spans="1:5" ht="14.25">
      <c r="A3" s="30"/>
      <c r="B3" s="127"/>
      <c r="E3" s="31" t="s">
        <v>46</v>
      </c>
    </row>
    <row r="4" spans="1:5" ht="28.5" customHeight="1">
      <c r="A4" s="32" t="s">
        <v>1226</v>
      </c>
      <c r="B4" s="15" t="s">
        <v>1620</v>
      </c>
      <c r="C4" s="15" t="s">
        <v>1621</v>
      </c>
      <c r="D4" s="15" t="s">
        <v>1622</v>
      </c>
      <c r="E4" s="15" t="s">
        <v>1623</v>
      </c>
    </row>
    <row r="5" spans="1:5" ht="14.25">
      <c r="A5" s="22" t="s">
        <v>1523</v>
      </c>
      <c r="B5" s="36"/>
      <c r="C5" s="36"/>
      <c r="D5" s="36"/>
      <c r="E5" s="134"/>
    </row>
    <row r="6" spans="1:5" ht="14.25">
      <c r="A6" s="22" t="s">
        <v>1535</v>
      </c>
      <c r="B6" s="37"/>
      <c r="C6" s="37"/>
      <c r="D6" s="37"/>
      <c r="E6" s="134"/>
    </row>
    <row r="7" spans="1:5" ht="14.25">
      <c r="A7" s="35" t="s">
        <v>1536</v>
      </c>
      <c r="B7" s="37"/>
      <c r="C7" s="37"/>
      <c r="D7" s="37"/>
      <c r="E7" s="134"/>
    </row>
    <row r="8" spans="1:5" ht="14.25">
      <c r="A8" s="35" t="s">
        <v>1537</v>
      </c>
      <c r="B8" s="37"/>
      <c r="C8" s="37"/>
      <c r="D8" s="37"/>
      <c r="E8" s="134"/>
    </row>
    <row r="9" spans="1:5" ht="14.25">
      <c r="A9" s="35" t="s">
        <v>1538</v>
      </c>
      <c r="B9" s="37"/>
      <c r="C9" s="37"/>
      <c r="D9" s="37"/>
      <c r="E9" s="134"/>
    </row>
    <row r="10" spans="1:5" ht="14.25">
      <c r="A10" s="35" t="s">
        <v>1539</v>
      </c>
      <c r="B10" s="37"/>
      <c r="C10" s="37"/>
      <c r="D10" s="37"/>
      <c r="E10" s="134"/>
    </row>
    <row r="11" spans="1:5" ht="14.25">
      <c r="A11" s="35" t="s">
        <v>1540</v>
      </c>
      <c r="B11" s="37"/>
      <c r="C11" s="37"/>
      <c r="D11" s="37"/>
      <c r="E11" s="134"/>
    </row>
    <row r="12" spans="1:5" ht="14.25">
      <c r="A12" s="35" t="s">
        <v>1541</v>
      </c>
      <c r="B12" s="37"/>
      <c r="C12" s="37"/>
      <c r="D12" s="37"/>
      <c r="E12" s="134"/>
    </row>
    <row r="13" spans="1:5" ht="14.25">
      <c r="A13" s="35" t="s">
        <v>1542</v>
      </c>
      <c r="B13" s="37"/>
      <c r="C13" s="37"/>
      <c r="D13" s="37"/>
      <c r="E13" s="134"/>
    </row>
    <row r="14" spans="1:5" ht="14.25">
      <c r="A14" s="35" t="s">
        <v>1543</v>
      </c>
      <c r="B14" s="37"/>
      <c r="C14" s="37"/>
      <c r="D14" s="37"/>
      <c r="E14" s="134"/>
    </row>
    <row r="15" spans="1:5" ht="14.25">
      <c r="A15" s="22" t="s">
        <v>1524</v>
      </c>
      <c r="B15" s="36"/>
      <c r="C15" s="36"/>
      <c r="D15" s="36"/>
      <c r="E15" s="134"/>
    </row>
    <row r="16" spans="1:5" ht="14.25">
      <c r="A16" s="22" t="s">
        <v>1544</v>
      </c>
      <c r="B16" s="37"/>
      <c r="C16" s="37"/>
      <c r="D16" s="37"/>
      <c r="E16" s="134"/>
    </row>
    <row r="17" spans="1:5" ht="14.25">
      <c r="A17" s="35" t="s">
        <v>1545</v>
      </c>
      <c r="B17" s="37"/>
      <c r="C17" s="37"/>
      <c r="D17" s="37"/>
      <c r="E17" s="134"/>
    </row>
    <row r="18" spans="1:5" ht="14.25">
      <c r="A18" s="35" t="s">
        <v>1546</v>
      </c>
      <c r="B18" s="37"/>
      <c r="C18" s="37"/>
      <c r="D18" s="37"/>
      <c r="E18" s="134"/>
    </row>
    <row r="19" spans="1:5" ht="14.25">
      <c r="A19" s="35" t="s">
        <v>1547</v>
      </c>
      <c r="B19" s="37"/>
      <c r="C19" s="37"/>
      <c r="D19" s="37"/>
      <c r="E19" s="134"/>
    </row>
    <row r="20" spans="1:5" ht="14.25">
      <c r="A20" s="35" t="s">
        <v>1548</v>
      </c>
      <c r="B20" s="37"/>
      <c r="C20" s="37"/>
      <c r="D20" s="37"/>
      <c r="E20" s="134"/>
    </row>
    <row r="21" spans="1:5" ht="14.25">
      <c r="A21" s="35" t="s">
        <v>1549</v>
      </c>
      <c r="B21" s="37"/>
      <c r="C21" s="37"/>
      <c r="D21" s="37"/>
      <c r="E21" s="134"/>
    </row>
    <row r="22" spans="1:5" ht="14.25">
      <c r="A22" s="35" t="s">
        <v>1550</v>
      </c>
      <c r="B22" s="37"/>
      <c r="C22" s="37"/>
      <c r="D22" s="37"/>
      <c r="E22" s="134"/>
    </row>
    <row r="23" spans="1:5" ht="14.25">
      <c r="A23" s="35" t="s">
        <v>1551</v>
      </c>
      <c r="B23" s="37"/>
      <c r="C23" s="37"/>
      <c r="D23" s="37"/>
      <c r="E23" s="134"/>
    </row>
    <row r="24" spans="1:5" ht="14.25">
      <c r="A24" s="22" t="s">
        <v>1525</v>
      </c>
      <c r="B24" s="36"/>
      <c r="C24" s="36"/>
      <c r="D24" s="36"/>
      <c r="E24" s="134"/>
    </row>
    <row r="25" spans="1:5" ht="14.25">
      <c r="A25" s="22" t="s">
        <v>1552</v>
      </c>
      <c r="B25" s="37"/>
      <c r="C25" s="37"/>
      <c r="D25" s="37"/>
      <c r="E25" s="134"/>
    </row>
    <row r="26" spans="1:5" ht="14.25">
      <c r="A26" s="22" t="s">
        <v>1526</v>
      </c>
      <c r="B26" s="36"/>
      <c r="C26" s="36"/>
      <c r="D26" s="36"/>
      <c r="E26" s="134"/>
    </row>
    <row r="27" spans="1:5" ht="14.25">
      <c r="A27" s="22" t="s">
        <v>1553</v>
      </c>
      <c r="B27" s="37"/>
      <c r="C27" s="37"/>
      <c r="D27" s="37"/>
      <c r="E27" s="134"/>
    </row>
    <row r="28" spans="1:5" ht="14.25">
      <c r="A28" s="22" t="s">
        <v>1554</v>
      </c>
      <c r="B28" s="37"/>
      <c r="C28" s="37"/>
      <c r="D28" s="37"/>
      <c r="E28" s="134"/>
    </row>
    <row r="29" spans="1:5" ht="14.25">
      <c r="A29" s="22" t="s">
        <v>1555</v>
      </c>
      <c r="B29" s="37"/>
      <c r="C29" s="37"/>
      <c r="D29" s="37"/>
      <c r="E29" s="134"/>
    </row>
    <row r="30" spans="1:5" ht="14.25">
      <c r="A30" s="22" t="s">
        <v>1527</v>
      </c>
      <c r="B30" s="36">
        <v>159</v>
      </c>
      <c r="C30" s="36">
        <v>101</v>
      </c>
      <c r="D30" s="95">
        <f>C30/B30*100</f>
        <v>63.5</v>
      </c>
      <c r="E30" s="112">
        <v>121.7</v>
      </c>
    </row>
    <row r="31" spans="1:5" ht="14.25">
      <c r="A31" s="22" t="s">
        <v>1556</v>
      </c>
      <c r="B31" s="37"/>
      <c r="C31" s="37"/>
      <c r="D31" s="95"/>
      <c r="E31" s="112"/>
    </row>
    <row r="32" spans="1:5" ht="14.25">
      <c r="A32" s="32" t="s">
        <v>112</v>
      </c>
      <c r="B32" s="37">
        <v>159</v>
      </c>
      <c r="C32" s="37">
        <v>101</v>
      </c>
      <c r="D32" s="95">
        <f>C32/B32*100</f>
        <v>63.5</v>
      </c>
      <c r="E32" s="112">
        <v>121.7</v>
      </c>
    </row>
    <row r="33" spans="1:5" ht="14.25">
      <c r="A33" s="38" t="s">
        <v>1528</v>
      </c>
      <c r="B33" s="37"/>
      <c r="C33" s="37"/>
      <c r="D33" s="37"/>
      <c r="E33" s="134"/>
    </row>
    <row r="34" spans="1:5" ht="14.25">
      <c r="A34" s="34" t="s">
        <v>1529</v>
      </c>
      <c r="B34" s="37"/>
      <c r="C34" s="37"/>
      <c r="D34" s="37"/>
      <c r="E34" s="134"/>
    </row>
    <row r="35" spans="1:5" ht="14.25">
      <c r="A35" s="32" t="s">
        <v>1557</v>
      </c>
      <c r="B35" s="37">
        <v>159</v>
      </c>
      <c r="C35" s="37">
        <v>101</v>
      </c>
      <c r="D35" s="37">
        <v>63.5</v>
      </c>
      <c r="E35" s="134">
        <v>121.7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89"/>
  <headerFooter alignWithMargins="0">
    <oddFooter>&amp;L&amp;C&amp;"宋体,常规"&amp;12附表2-17&amp;R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SheetLayoutView="100" workbookViewId="0" topLeftCell="A1">
      <selection activeCell="O34" sqref="O34"/>
    </sheetView>
  </sheetViews>
  <sheetFormatPr defaultColWidth="9.00390625" defaultRowHeight="14.25"/>
  <cols>
    <col min="1" max="1" width="28.625" style="12" customWidth="1"/>
    <col min="2" max="3" width="11.75390625" style="102" customWidth="1"/>
    <col min="4" max="4" width="14.00390625" style="108" customWidth="1"/>
    <col min="5" max="5" width="13.25390625" style="108" customWidth="1"/>
  </cols>
  <sheetData>
    <row r="1" spans="1:5" ht="14.25">
      <c r="A1" s="125" t="s">
        <v>1643</v>
      </c>
      <c r="B1" s="135"/>
      <c r="C1" s="135"/>
      <c r="D1" s="144"/>
      <c r="E1" s="144"/>
    </row>
    <row r="2" spans="1:5" ht="32.25" customHeight="1">
      <c r="A2" s="187" t="s">
        <v>1644</v>
      </c>
      <c r="B2" s="187"/>
      <c r="C2" s="187"/>
      <c r="D2" s="187"/>
      <c r="E2" s="187"/>
    </row>
    <row r="3" spans="1:5" ht="14.25">
      <c r="A3" s="13"/>
      <c r="D3" s="137"/>
      <c r="E3" s="137" t="s">
        <v>46</v>
      </c>
    </row>
    <row r="4" spans="1:5" ht="28.5" customHeight="1">
      <c r="A4" s="19" t="s">
        <v>1580</v>
      </c>
      <c r="B4" s="28" t="s">
        <v>1620</v>
      </c>
      <c r="C4" s="110" t="s">
        <v>1621</v>
      </c>
      <c r="D4" s="106" t="s">
        <v>1622</v>
      </c>
      <c r="E4" s="106" t="s">
        <v>1623</v>
      </c>
    </row>
    <row r="5" spans="1:5" ht="28.5" customHeight="1">
      <c r="A5" s="21" t="s">
        <v>1558</v>
      </c>
      <c r="B5" s="143"/>
      <c r="C5" s="142">
        <v>17219</v>
      </c>
      <c r="D5" s="141"/>
      <c r="E5" s="177">
        <v>129.3</v>
      </c>
    </row>
    <row r="6" spans="1:5" ht="14.25">
      <c r="A6" s="22" t="s">
        <v>1581</v>
      </c>
      <c r="B6" s="143"/>
      <c r="C6" s="142">
        <v>15870</v>
      </c>
      <c r="D6" s="141"/>
      <c r="E6" s="177"/>
    </row>
    <row r="7" spans="1:5" ht="14.25">
      <c r="A7" s="22" t="s">
        <v>1582</v>
      </c>
      <c r="B7" s="143"/>
      <c r="C7" s="142"/>
      <c r="D7" s="141"/>
      <c r="E7" s="177"/>
    </row>
    <row r="8" spans="1:5" ht="14.25">
      <c r="A8" s="22" t="s">
        <v>1583</v>
      </c>
      <c r="B8" s="143"/>
      <c r="C8" s="142"/>
      <c r="D8" s="141"/>
      <c r="E8" s="177"/>
    </row>
    <row r="9" spans="1:5" ht="14.25">
      <c r="A9" s="22" t="s">
        <v>1584</v>
      </c>
      <c r="B9" s="143"/>
      <c r="C9" s="142"/>
      <c r="D9" s="141"/>
      <c r="E9" s="177"/>
    </row>
    <row r="10" spans="1:5" ht="14.25">
      <c r="A10" s="22" t="s">
        <v>1585</v>
      </c>
      <c r="B10" s="143"/>
      <c r="C10" s="142"/>
      <c r="D10" s="141"/>
      <c r="E10" s="177"/>
    </row>
    <row r="11" spans="1:5" ht="28.5" customHeight="1">
      <c r="A11" s="21" t="s">
        <v>1559</v>
      </c>
      <c r="B11" s="100">
        <v>16886</v>
      </c>
      <c r="C11" s="100">
        <v>19191</v>
      </c>
      <c r="D11" s="141">
        <f>C11/B11*100</f>
        <v>113.7</v>
      </c>
      <c r="E11" s="177">
        <v>118.6</v>
      </c>
    </row>
    <row r="12" spans="1:5" ht="14.25">
      <c r="A12" s="22" t="s">
        <v>1581</v>
      </c>
      <c r="B12" s="100"/>
      <c r="C12" s="100">
        <v>2402</v>
      </c>
      <c r="D12" s="141"/>
      <c r="E12" s="177"/>
    </row>
    <row r="13" spans="1:5" ht="14.25">
      <c r="A13" s="22" t="s">
        <v>1582</v>
      </c>
      <c r="B13" s="100"/>
      <c r="C13" s="100">
        <v>16362</v>
      </c>
      <c r="D13" s="141"/>
      <c r="E13" s="177"/>
    </row>
    <row r="14" spans="1:5" ht="14.25">
      <c r="A14" s="22" t="s">
        <v>1583</v>
      </c>
      <c r="B14" s="100"/>
      <c r="C14" s="100"/>
      <c r="D14" s="141"/>
      <c r="E14" s="177"/>
    </row>
    <row r="15" spans="1:5" ht="14.25">
      <c r="A15" s="22" t="s">
        <v>1584</v>
      </c>
      <c r="B15" s="100"/>
      <c r="C15" s="100"/>
      <c r="D15" s="141"/>
      <c r="E15" s="177"/>
    </row>
    <row r="16" spans="1:5" ht="14.25">
      <c r="A16" s="22" t="s">
        <v>1585</v>
      </c>
      <c r="B16" s="100"/>
      <c r="C16" s="100"/>
      <c r="D16" s="141"/>
      <c r="E16" s="177"/>
    </row>
    <row r="17" spans="1:5" ht="28.5" customHeight="1">
      <c r="A17" s="21" t="s">
        <v>1560</v>
      </c>
      <c r="B17" s="100">
        <v>35215</v>
      </c>
      <c r="C17" s="100">
        <v>24526</v>
      </c>
      <c r="D17" s="141">
        <f>C17/B17*100</f>
        <v>69.6</v>
      </c>
      <c r="E17" s="177"/>
    </row>
    <row r="18" spans="1:5" ht="14.25">
      <c r="A18" s="17" t="s">
        <v>1581</v>
      </c>
      <c r="B18" s="100">
        <v>26249</v>
      </c>
      <c r="C18" s="100">
        <v>24054</v>
      </c>
      <c r="D18" s="141">
        <f>C18/B18*100</f>
        <v>91.6</v>
      </c>
      <c r="E18" s="177"/>
    </row>
    <row r="19" spans="1:5" ht="14.25">
      <c r="A19" s="17" t="s">
        <v>1582</v>
      </c>
      <c r="B19" s="100">
        <v>8731</v>
      </c>
      <c r="C19" s="100"/>
      <c r="D19" s="141"/>
      <c r="E19" s="177"/>
    </row>
    <row r="20" spans="1:5" ht="14.25">
      <c r="A20" s="17" t="s">
        <v>1583</v>
      </c>
      <c r="B20" s="100">
        <v>79</v>
      </c>
      <c r="C20" s="100">
        <v>466</v>
      </c>
      <c r="D20" s="141">
        <f>C20/B20*100</f>
        <v>589.9</v>
      </c>
      <c r="E20" s="177"/>
    </row>
    <row r="21" spans="1:5" ht="14.25">
      <c r="A21" s="17" t="s">
        <v>1584</v>
      </c>
      <c r="B21" s="100">
        <v>56</v>
      </c>
      <c r="C21" s="100">
        <v>6</v>
      </c>
      <c r="D21" s="141">
        <f>C21/B21*100</f>
        <v>10.7</v>
      </c>
      <c r="E21" s="177"/>
    </row>
    <row r="22" spans="1:5" ht="14.25">
      <c r="A22" s="17" t="s">
        <v>1585</v>
      </c>
      <c r="B22" s="100"/>
      <c r="C22" s="100"/>
      <c r="D22" s="141"/>
      <c r="E22" s="177"/>
    </row>
    <row r="23" spans="1:5" ht="27">
      <c r="A23" s="21" t="s">
        <v>1561</v>
      </c>
      <c r="B23" s="100"/>
      <c r="C23" s="100">
        <v>18143</v>
      </c>
      <c r="D23" s="141"/>
      <c r="E23" s="177">
        <v>114.2</v>
      </c>
    </row>
    <row r="24" spans="1:5" ht="14.25">
      <c r="A24" s="17" t="s">
        <v>1581</v>
      </c>
      <c r="B24" s="100"/>
      <c r="C24" s="100">
        <v>17703</v>
      </c>
      <c r="D24" s="141"/>
      <c r="E24" s="177"/>
    </row>
    <row r="25" spans="1:5" ht="14.25">
      <c r="A25" s="17" t="s">
        <v>1582</v>
      </c>
      <c r="B25" s="100"/>
      <c r="C25" s="100"/>
      <c r="D25" s="141"/>
      <c r="E25" s="177"/>
    </row>
    <row r="26" spans="1:5" ht="14.25">
      <c r="A26" s="17" t="s">
        <v>1583</v>
      </c>
      <c r="B26" s="100"/>
      <c r="C26" s="100"/>
      <c r="D26" s="141"/>
      <c r="E26" s="177"/>
    </row>
    <row r="27" spans="1:5" ht="14.25">
      <c r="A27" s="17" t="s">
        <v>1584</v>
      </c>
      <c r="B27" s="100"/>
      <c r="C27" s="100">
        <v>7</v>
      </c>
      <c r="D27" s="141"/>
      <c r="E27" s="177"/>
    </row>
    <row r="28" spans="1:5" ht="14.25">
      <c r="A28" s="17" t="s">
        <v>1585</v>
      </c>
      <c r="B28" s="100"/>
      <c r="C28" s="100"/>
      <c r="D28" s="141"/>
      <c r="E28" s="177"/>
    </row>
    <row r="29" spans="1:5" ht="27">
      <c r="A29" s="21" t="s">
        <v>1562</v>
      </c>
      <c r="B29" s="100"/>
      <c r="C29" s="100">
        <v>31205</v>
      </c>
      <c r="D29" s="141"/>
      <c r="E29" s="177">
        <v>113.2</v>
      </c>
    </row>
    <row r="30" spans="1:5" ht="27" customHeight="1">
      <c r="A30" s="24" t="s">
        <v>1563</v>
      </c>
      <c r="B30" s="100"/>
      <c r="C30" s="100"/>
      <c r="D30" s="141"/>
      <c r="E30" s="177"/>
    </row>
    <row r="31" spans="1:5" ht="14.25">
      <c r="A31" s="22" t="s">
        <v>1581</v>
      </c>
      <c r="B31" s="100"/>
      <c r="C31" s="100"/>
      <c r="D31" s="141"/>
      <c r="E31" s="177"/>
    </row>
    <row r="32" spans="1:5" ht="14.25">
      <c r="A32" s="22" t="s">
        <v>1582</v>
      </c>
      <c r="B32" s="100"/>
      <c r="C32" s="100"/>
      <c r="D32" s="141"/>
      <c r="E32" s="177"/>
    </row>
    <row r="33" spans="1:5" ht="14.25">
      <c r="A33" s="22" t="s">
        <v>1583</v>
      </c>
      <c r="B33" s="100"/>
      <c r="C33" s="100"/>
      <c r="D33" s="141"/>
      <c r="E33" s="177"/>
    </row>
    <row r="34" spans="1:5" ht="14.25">
      <c r="A34" s="22" t="s">
        <v>1584</v>
      </c>
      <c r="B34" s="100"/>
      <c r="C34" s="100"/>
      <c r="D34" s="141"/>
      <c r="E34" s="177"/>
    </row>
    <row r="35" spans="1:5" ht="14.25">
      <c r="A35" s="22" t="s">
        <v>1585</v>
      </c>
      <c r="B35" s="100"/>
      <c r="C35" s="100"/>
      <c r="D35" s="141"/>
      <c r="E35" s="177"/>
    </row>
    <row r="36" spans="1:5" ht="28.5" customHeight="1">
      <c r="A36" s="25" t="s">
        <v>1564</v>
      </c>
      <c r="B36" s="100">
        <v>28096</v>
      </c>
      <c r="C36" s="100">
        <v>28215</v>
      </c>
      <c r="D36" s="141">
        <f>C36/B36*100</f>
        <v>100.4</v>
      </c>
      <c r="E36" s="177"/>
    </row>
    <row r="37" spans="1:5" ht="14.25">
      <c r="A37" s="22" t="s">
        <v>1581</v>
      </c>
      <c r="B37" s="100">
        <v>6114</v>
      </c>
      <c r="C37" s="100">
        <v>6126</v>
      </c>
      <c r="D37" s="141">
        <f>C37/B37*100</f>
        <v>100.2</v>
      </c>
      <c r="E37" s="177"/>
    </row>
    <row r="38" spans="1:5" ht="14.25">
      <c r="A38" s="22" t="s">
        <v>1582</v>
      </c>
      <c r="B38" s="100">
        <v>21907</v>
      </c>
      <c r="C38" s="100">
        <v>21948</v>
      </c>
      <c r="D38" s="141">
        <f>C38/B38*100</f>
        <v>100.2</v>
      </c>
      <c r="E38" s="177"/>
    </row>
    <row r="39" spans="1:5" ht="14.25">
      <c r="A39" s="22" t="s">
        <v>1583</v>
      </c>
      <c r="B39" s="100">
        <v>75</v>
      </c>
      <c r="C39" s="100">
        <v>141</v>
      </c>
      <c r="D39" s="141">
        <f>C39/B39*100</f>
        <v>188</v>
      </c>
      <c r="E39" s="177"/>
    </row>
    <row r="40" spans="1:5" ht="14.25">
      <c r="A40" s="22" t="s">
        <v>1584</v>
      </c>
      <c r="B40" s="100"/>
      <c r="C40" s="100"/>
      <c r="D40" s="141"/>
      <c r="E40" s="177"/>
    </row>
    <row r="41" spans="1:5" ht="14.25">
      <c r="A41" s="22" t="s">
        <v>1585</v>
      </c>
      <c r="B41" s="100"/>
      <c r="C41" s="100"/>
      <c r="D41" s="141"/>
      <c r="E41" s="177"/>
    </row>
    <row r="42" spans="1:5" ht="27" customHeight="1">
      <c r="A42" s="24" t="s">
        <v>1565</v>
      </c>
      <c r="B42" s="100"/>
      <c r="C42" s="100">
        <v>2990</v>
      </c>
      <c r="D42" s="141"/>
      <c r="E42" s="177"/>
    </row>
    <row r="43" spans="1:5" ht="15">
      <c r="A43" s="24" t="s">
        <v>0</v>
      </c>
      <c r="B43" s="100"/>
      <c r="C43" s="100">
        <v>2683</v>
      </c>
      <c r="D43" s="141"/>
      <c r="E43" s="177"/>
    </row>
    <row r="44" spans="1:5" ht="15">
      <c r="A44" s="24" t="s">
        <v>1</v>
      </c>
      <c r="B44" s="100"/>
      <c r="C44" s="100">
        <v>300</v>
      </c>
      <c r="D44" s="141"/>
      <c r="E44" s="177"/>
    </row>
    <row r="45" spans="1:5" ht="15">
      <c r="A45" s="24" t="s">
        <v>2</v>
      </c>
      <c r="B45" s="100"/>
      <c r="C45" s="100">
        <v>7</v>
      </c>
      <c r="D45" s="141"/>
      <c r="E45" s="177"/>
    </row>
    <row r="46" spans="1:5" ht="14.25">
      <c r="A46" s="22" t="s">
        <v>3</v>
      </c>
      <c r="B46" s="100"/>
      <c r="C46" s="100"/>
      <c r="D46" s="141"/>
      <c r="E46" s="177"/>
    </row>
    <row r="47" spans="1:5" ht="14.25">
      <c r="A47" s="22" t="s">
        <v>4</v>
      </c>
      <c r="B47" s="100"/>
      <c r="C47" s="100"/>
      <c r="D47" s="141"/>
      <c r="E47" s="177"/>
    </row>
    <row r="48" spans="1:5" ht="14.25">
      <c r="A48" s="21" t="s">
        <v>1566</v>
      </c>
      <c r="B48" s="100"/>
      <c r="C48" s="100">
        <v>2941</v>
      </c>
      <c r="D48" s="141"/>
      <c r="E48" s="177">
        <v>133.7</v>
      </c>
    </row>
    <row r="49" spans="1:5" ht="14.25">
      <c r="A49" s="22" t="s">
        <v>1581</v>
      </c>
      <c r="B49" s="100"/>
      <c r="C49" s="100">
        <v>1234</v>
      </c>
      <c r="D49" s="141"/>
      <c r="E49" s="177"/>
    </row>
    <row r="50" spans="1:5" ht="14.25">
      <c r="A50" s="22" t="s">
        <v>1582</v>
      </c>
      <c r="B50" s="100"/>
      <c r="C50" s="100"/>
      <c r="D50" s="141"/>
      <c r="E50" s="177"/>
    </row>
    <row r="51" spans="1:5" ht="14.25">
      <c r="A51" s="22" t="s">
        <v>1583</v>
      </c>
      <c r="B51" s="100"/>
      <c r="C51" s="100"/>
      <c r="D51" s="141"/>
      <c r="E51" s="177"/>
    </row>
    <row r="52" spans="1:5" ht="14.25">
      <c r="A52" s="22" t="s">
        <v>1584</v>
      </c>
      <c r="B52" s="100"/>
      <c r="C52" s="100">
        <v>499</v>
      </c>
      <c r="D52" s="141"/>
      <c r="E52" s="177"/>
    </row>
    <row r="53" spans="1:5" ht="14.25">
      <c r="A53" s="22" t="s">
        <v>1585</v>
      </c>
      <c r="B53" s="100"/>
      <c r="C53" s="100"/>
      <c r="D53" s="141"/>
      <c r="E53" s="177"/>
    </row>
    <row r="54" spans="1:5" ht="14.25">
      <c r="A54" s="21" t="s">
        <v>1567</v>
      </c>
      <c r="B54" s="100"/>
      <c r="C54" s="100">
        <v>439</v>
      </c>
      <c r="D54" s="141"/>
      <c r="E54" s="177">
        <v>181.4</v>
      </c>
    </row>
    <row r="55" spans="1:5" ht="14.25">
      <c r="A55" s="22" t="s">
        <v>1581</v>
      </c>
      <c r="B55" s="100"/>
      <c r="C55" s="100">
        <v>326</v>
      </c>
      <c r="D55" s="141"/>
      <c r="E55" s="177"/>
    </row>
    <row r="56" spans="1:5" ht="14.25">
      <c r="A56" s="22" t="s">
        <v>1582</v>
      </c>
      <c r="B56" s="100"/>
      <c r="C56" s="100"/>
      <c r="D56" s="141"/>
      <c r="E56" s="177"/>
    </row>
    <row r="57" spans="1:5" ht="14.25">
      <c r="A57" s="22" t="s">
        <v>1583</v>
      </c>
      <c r="B57" s="100"/>
      <c r="C57" s="100"/>
      <c r="D57" s="141"/>
      <c r="E57" s="177"/>
    </row>
    <row r="58" spans="1:5" ht="14.25">
      <c r="A58" s="22" t="s">
        <v>1584</v>
      </c>
      <c r="B58" s="100"/>
      <c r="C58" s="100"/>
      <c r="D58" s="141"/>
      <c r="E58" s="177"/>
    </row>
    <row r="59" spans="1:5" ht="14.25">
      <c r="A59" s="22" t="s">
        <v>1585</v>
      </c>
      <c r="B59" s="100"/>
      <c r="C59" s="100"/>
      <c r="D59" s="141"/>
      <c r="E59" s="177"/>
    </row>
    <row r="60" spans="1:5" ht="14.25">
      <c r="A60" s="21" t="s">
        <v>1568</v>
      </c>
      <c r="B60" s="100"/>
      <c r="C60" s="100">
        <v>735</v>
      </c>
      <c r="D60" s="141"/>
      <c r="E60" s="177">
        <v>79</v>
      </c>
    </row>
    <row r="61" spans="1:5" ht="14.25">
      <c r="A61" s="22" t="s">
        <v>1581</v>
      </c>
      <c r="B61" s="100"/>
      <c r="C61" s="100">
        <v>718</v>
      </c>
      <c r="D61" s="141"/>
      <c r="E61" s="177"/>
    </row>
    <row r="62" spans="1:5" ht="14.25">
      <c r="A62" s="22" t="s">
        <v>1582</v>
      </c>
      <c r="B62" s="100"/>
      <c r="C62" s="100"/>
      <c r="D62" s="141"/>
      <c r="E62" s="177"/>
    </row>
    <row r="63" spans="1:5" ht="14.25">
      <c r="A63" s="22" t="s">
        <v>1583</v>
      </c>
      <c r="B63" s="100"/>
      <c r="C63" s="100"/>
      <c r="D63" s="141"/>
      <c r="E63" s="177"/>
    </row>
    <row r="64" spans="1:5" ht="14.25">
      <c r="A64" s="22" t="s">
        <v>1584</v>
      </c>
      <c r="B64" s="100"/>
      <c r="C64" s="100"/>
      <c r="D64" s="141"/>
      <c r="E64" s="177"/>
    </row>
    <row r="65" spans="1:5" ht="14.25">
      <c r="A65" s="22" t="s">
        <v>1585</v>
      </c>
      <c r="B65" s="145"/>
      <c r="C65" s="145"/>
      <c r="D65" s="141"/>
      <c r="E65" s="177"/>
    </row>
  </sheetData>
  <sheetProtection/>
  <mergeCells count="1">
    <mergeCell ref="A2:E2"/>
  </mergeCells>
  <conditionalFormatting sqref="A5:A16 A31:A35 A37:A41 A49:A53 A55:A59 A61:A65">
    <cfRule type="expression" priority="1" dxfId="0" stopIfTrue="1">
      <formula>"len($A:$A)=3"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92"/>
  <headerFooter alignWithMargins="0">
    <oddFooter>&amp;L&amp;C&amp;"宋体,常规"&amp;12附表2-20&amp;R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00" workbookViewId="0" topLeftCell="A1">
      <selection activeCell="P38" sqref="P38"/>
    </sheetView>
  </sheetViews>
  <sheetFormatPr defaultColWidth="9.00390625" defaultRowHeight="14.25"/>
  <cols>
    <col min="1" max="1" width="49.875" style="12" customWidth="1"/>
    <col min="2" max="2" width="9.625" style="147" customWidth="1"/>
    <col min="3" max="3" width="11.125" style="147" customWidth="1"/>
    <col min="4" max="4" width="11.75390625" style="12" customWidth="1"/>
    <col min="5" max="5" width="14.875" style="176" customWidth="1"/>
  </cols>
  <sheetData>
    <row r="1" spans="1:5" ht="14.25">
      <c r="A1" s="125" t="s">
        <v>1645</v>
      </c>
      <c r="B1" s="146"/>
      <c r="C1" s="146"/>
      <c r="D1" s="13"/>
      <c r="E1" s="173"/>
    </row>
    <row r="2" spans="1:5" ht="21" customHeight="1">
      <c r="A2" s="187" t="s">
        <v>1646</v>
      </c>
      <c r="B2" s="187"/>
      <c r="C2" s="187"/>
      <c r="D2" s="187"/>
      <c r="E2" s="187"/>
    </row>
    <row r="3" spans="1:5" ht="14.25">
      <c r="A3" s="13"/>
      <c r="D3" s="18"/>
      <c r="E3" s="173" t="s">
        <v>46</v>
      </c>
    </row>
    <row r="4" spans="1:5" ht="41.25" customHeight="1">
      <c r="A4" s="19" t="s">
        <v>1580</v>
      </c>
      <c r="B4" s="110" t="s">
        <v>1620</v>
      </c>
      <c r="C4" s="110" t="s">
        <v>1621</v>
      </c>
      <c r="D4" s="20" t="s">
        <v>1622</v>
      </c>
      <c r="E4" s="174" t="s">
        <v>1623</v>
      </c>
    </row>
    <row r="5" spans="1:5" ht="14.25">
      <c r="A5" s="21" t="s">
        <v>1569</v>
      </c>
      <c r="B5" s="110"/>
      <c r="C5" s="110">
        <v>16120</v>
      </c>
      <c r="D5" s="141"/>
      <c r="E5" s="175">
        <v>109.2</v>
      </c>
    </row>
    <row r="6" spans="1:5" ht="14.25">
      <c r="A6" s="22" t="s">
        <v>1586</v>
      </c>
      <c r="B6" s="110"/>
      <c r="C6" s="110"/>
      <c r="D6" s="141"/>
      <c r="E6" s="175"/>
    </row>
    <row r="7" spans="1:5" ht="14.25">
      <c r="A7" s="22" t="s">
        <v>1587</v>
      </c>
      <c r="B7" s="110"/>
      <c r="C7" s="110"/>
      <c r="D7" s="141"/>
      <c r="E7" s="175"/>
    </row>
    <row r="8" spans="1:5" ht="14.25">
      <c r="A8" s="22" t="s">
        <v>1588</v>
      </c>
      <c r="B8" s="110"/>
      <c r="C8" s="110"/>
      <c r="D8" s="141"/>
      <c r="E8" s="175"/>
    </row>
    <row r="9" spans="1:5" ht="14.25">
      <c r="A9" s="22" t="s">
        <v>1589</v>
      </c>
      <c r="B9" s="110"/>
      <c r="C9" s="110"/>
      <c r="D9" s="141"/>
      <c r="E9" s="175"/>
    </row>
    <row r="10" spans="1:5" ht="14.25">
      <c r="A10" s="21" t="s">
        <v>1570</v>
      </c>
      <c r="B10" s="110">
        <v>12822</v>
      </c>
      <c r="C10" s="110">
        <v>14785</v>
      </c>
      <c r="D10" s="141">
        <f>C10/B10*100</f>
        <v>115.3</v>
      </c>
      <c r="E10" s="175">
        <v>114.1</v>
      </c>
    </row>
    <row r="11" spans="1:5" ht="14.25">
      <c r="A11" s="22" t="s">
        <v>1590</v>
      </c>
      <c r="B11" s="110">
        <v>12151</v>
      </c>
      <c r="C11" s="110"/>
      <c r="D11" s="141"/>
      <c r="E11" s="175"/>
    </row>
    <row r="12" spans="1:5" ht="14.25">
      <c r="A12" s="22" t="s">
        <v>1591</v>
      </c>
      <c r="B12" s="110">
        <v>241</v>
      </c>
      <c r="C12" s="110"/>
      <c r="D12" s="141"/>
      <c r="E12" s="175"/>
    </row>
    <row r="13" spans="1:5" ht="14.25">
      <c r="A13" s="22" t="s">
        <v>1592</v>
      </c>
      <c r="B13" s="110">
        <v>430</v>
      </c>
      <c r="C13" s="110"/>
      <c r="D13" s="141"/>
      <c r="E13" s="175"/>
    </row>
    <row r="14" spans="1:5" ht="14.25">
      <c r="A14" s="22" t="s">
        <v>1593</v>
      </c>
      <c r="B14" s="110"/>
      <c r="C14" s="110"/>
      <c r="D14" s="141"/>
      <c r="E14" s="175"/>
    </row>
    <row r="15" spans="1:5" ht="14.25">
      <c r="A15" s="21" t="s">
        <v>1571</v>
      </c>
      <c r="B15" s="110">
        <v>23520</v>
      </c>
      <c r="C15" s="110">
        <v>23479</v>
      </c>
      <c r="D15" s="141">
        <f>C15/B15*100</f>
        <v>99.8</v>
      </c>
      <c r="E15" s="175"/>
    </row>
    <row r="16" spans="1:5" ht="14.25">
      <c r="A16" s="22" t="s">
        <v>1594</v>
      </c>
      <c r="B16" s="110">
        <v>23248</v>
      </c>
      <c r="C16" s="110">
        <v>23235</v>
      </c>
      <c r="D16" s="141">
        <f>C16/B16*100</f>
        <v>99.9</v>
      </c>
      <c r="E16" s="175"/>
    </row>
    <row r="17" spans="1:5" ht="14.25">
      <c r="A17" s="22" t="s">
        <v>1595</v>
      </c>
      <c r="B17" s="110">
        <v>272</v>
      </c>
      <c r="C17" s="110">
        <v>244</v>
      </c>
      <c r="D17" s="141">
        <f>C17/B17*100</f>
        <v>89.7</v>
      </c>
      <c r="E17" s="175"/>
    </row>
    <row r="18" spans="1:5" ht="14.25">
      <c r="A18" s="21" t="s">
        <v>1572</v>
      </c>
      <c r="B18" s="110"/>
      <c r="C18" s="110">
        <v>14824</v>
      </c>
      <c r="D18" s="141"/>
      <c r="E18" s="175">
        <v>118.9</v>
      </c>
    </row>
    <row r="19" spans="1:5" ht="14.25">
      <c r="A19" s="22" t="s">
        <v>1596</v>
      </c>
      <c r="B19" s="110"/>
      <c r="C19" s="110"/>
      <c r="D19" s="141"/>
      <c r="E19" s="175"/>
    </row>
    <row r="20" spans="1:5" ht="14.25">
      <c r="A20" s="22" t="s">
        <v>1597</v>
      </c>
      <c r="B20" s="110"/>
      <c r="C20" s="110"/>
      <c r="D20" s="141"/>
      <c r="E20" s="175"/>
    </row>
    <row r="21" spans="1:5" ht="14.25">
      <c r="A21" s="22" t="s">
        <v>1598</v>
      </c>
      <c r="B21" s="110"/>
      <c r="C21" s="110"/>
      <c r="D21" s="141"/>
      <c r="E21" s="175"/>
    </row>
    <row r="22" spans="1:5" ht="14.25">
      <c r="A22" s="21" t="s">
        <v>1573</v>
      </c>
      <c r="B22" s="110">
        <v>28093</v>
      </c>
      <c r="C22" s="110">
        <v>34170</v>
      </c>
      <c r="D22" s="141"/>
      <c r="E22" s="175">
        <v>122.6</v>
      </c>
    </row>
    <row r="23" spans="1:5" ht="15">
      <c r="A23" s="24" t="s">
        <v>1574</v>
      </c>
      <c r="B23" s="110"/>
      <c r="C23" s="110"/>
      <c r="D23" s="141"/>
      <c r="E23" s="175"/>
    </row>
    <row r="24" spans="1:5" ht="14.25">
      <c r="A24" s="22" t="s">
        <v>1599</v>
      </c>
      <c r="B24" s="110"/>
      <c r="C24" s="110"/>
      <c r="D24" s="141"/>
      <c r="E24" s="175"/>
    </row>
    <row r="25" spans="1:5" ht="14.25">
      <c r="A25" s="22" t="s">
        <v>1600</v>
      </c>
      <c r="B25" s="110"/>
      <c r="C25" s="110"/>
      <c r="D25" s="141"/>
      <c r="E25" s="175"/>
    </row>
    <row r="26" spans="1:5" ht="14.25">
      <c r="A26" s="22" t="s">
        <v>1601</v>
      </c>
      <c r="B26" s="110"/>
      <c r="C26" s="110"/>
      <c r="D26" s="141"/>
      <c r="E26" s="175"/>
    </row>
    <row r="27" spans="1:5" ht="14.25">
      <c r="A27" s="25" t="s">
        <v>1575</v>
      </c>
      <c r="B27" s="110">
        <v>28093</v>
      </c>
      <c r="C27" s="110">
        <v>31388</v>
      </c>
      <c r="D27" s="141">
        <f>C27/B27*100</f>
        <v>111.7</v>
      </c>
      <c r="E27" s="175"/>
    </row>
    <row r="28" spans="1:5" ht="14.25">
      <c r="A28" s="22" t="s">
        <v>1602</v>
      </c>
      <c r="B28" s="110">
        <v>23635</v>
      </c>
      <c r="C28" s="110">
        <v>28464</v>
      </c>
      <c r="D28" s="141">
        <f>C28/B28*100</f>
        <v>120.4</v>
      </c>
      <c r="E28" s="175"/>
    </row>
    <row r="29" spans="1:5" ht="14.25">
      <c r="A29" s="22" t="s">
        <v>1600</v>
      </c>
      <c r="B29" s="110">
        <v>3057</v>
      </c>
      <c r="C29" s="110"/>
      <c r="D29" s="141"/>
      <c r="E29" s="175"/>
    </row>
    <row r="30" spans="1:5" ht="14.25">
      <c r="A30" s="22" t="s">
        <v>1603</v>
      </c>
      <c r="B30" s="110">
        <v>1401</v>
      </c>
      <c r="C30" s="110">
        <v>2924</v>
      </c>
      <c r="D30" s="141">
        <f>C30/B30*100</f>
        <v>208.7</v>
      </c>
      <c r="E30" s="175"/>
    </row>
    <row r="31" spans="1:5" ht="15">
      <c r="A31" s="24" t="s">
        <v>1576</v>
      </c>
      <c r="B31" s="110"/>
      <c r="C31" s="110">
        <v>2783</v>
      </c>
      <c r="D31" s="141"/>
      <c r="E31" s="175"/>
    </row>
    <row r="32" spans="1:5" ht="14.25">
      <c r="A32" s="22" t="s">
        <v>1604</v>
      </c>
      <c r="B32" s="110"/>
      <c r="C32" s="110">
        <v>2500</v>
      </c>
      <c r="D32" s="141"/>
      <c r="E32" s="175"/>
    </row>
    <row r="33" spans="1:5" ht="14.25">
      <c r="A33" s="22" t="s">
        <v>1600</v>
      </c>
      <c r="B33" s="110"/>
      <c r="C33" s="110">
        <v>156</v>
      </c>
      <c r="D33" s="141"/>
      <c r="E33" s="175"/>
    </row>
    <row r="34" spans="1:5" ht="14.25">
      <c r="A34" s="22" t="s">
        <v>1605</v>
      </c>
      <c r="B34" s="110"/>
      <c r="C34" s="110">
        <v>127</v>
      </c>
      <c r="D34" s="141"/>
      <c r="E34" s="175"/>
    </row>
    <row r="35" spans="1:5" ht="14.25">
      <c r="A35" s="21" t="s">
        <v>1577</v>
      </c>
      <c r="B35" s="110"/>
      <c r="C35" s="110">
        <v>3400</v>
      </c>
      <c r="D35" s="141"/>
      <c r="E35" s="175">
        <v>169.5</v>
      </c>
    </row>
    <row r="36" spans="1:5" ht="14.25">
      <c r="A36" s="22" t="s">
        <v>1606</v>
      </c>
      <c r="B36" s="110"/>
      <c r="C36" s="110"/>
      <c r="D36" s="141"/>
      <c r="E36" s="175"/>
    </row>
    <row r="37" spans="1:5" ht="14.25">
      <c r="A37" s="22" t="s">
        <v>1607</v>
      </c>
      <c r="B37" s="110"/>
      <c r="C37" s="110"/>
      <c r="D37" s="141"/>
      <c r="E37" s="175"/>
    </row>
    <row r="38" spans="1:5" ht="14.25">
      <c r="A38" s="22" t="s">
        <v>1608</v>
      </c>
      <c r="B38" s="110"/>
      <c r="C38" s="110"/>
      <c r="D38" s="141"/>
      <c r="E38" s="175"/>
    </row>
    <row r="39" spans="1:5" ht="14.25">
      <c r="A39" s="22" t="s">
        <v>1609</v>
      </c>
      <c r="B39" s="110"/>
      <c r="C39" s="110"/>
      <c r="D39" s="141"/>
      <c r="E39" s="175"/>
    </row>
    <row r="40" spans="1:5" ht="14.25">
      <c r="A40" s="22" t="s">
        <v>1610</v>
      </c>
      <c r="B40" s="110"/>
      <c r="C40" s="110"/>
      <c r="D40" s="141"/>
      <c r="E40" s="175"/>
    </row>
    <row r="41" spans="1:5" ht="14.25">
      <c r="A41" s="21" t="s">
        <v>1578</v>
      </c>
      <c r="B41" s="110"/>
      <c r="C41" s="110">
        <v>535</v>
      </c>
      <c r="D41" s="141"/>
      <c r="E41" s="175">
        <v>334.4</v>
      </c>
    </row>
    <row r="42" spans="1:5" ht="14.25">
      <c r="A42" s="22" t="s">
        <v>1611</v>
      </c>
      <c r="B42" s="110"/>
      <c r="C42" s="110"/>
      <c r="D42" s="141"/>
      <c r="E42" s="175"/>
    </row>
    <row r="43" spans="1:5" ht="14.25">
      <c r="A43" s="22" t="s">
        <v>1612</v>
      </c>
      <c r="B43" s="110"/>
      <c r="C43" s="110"/>
      <c r="D43" s="141"/>
      <c r="E43" s="175"/>
    </row>
    <row r="44" spans="1:5" ht="14.25">
      <c r="A44" s="22" t="s">
        <v>1588</v>
      </c>
      <c r="B44" s="110"/>
      <c r="C44" s="110"/>
      <c r="D44" s="141"/>
      <c r="E44" s="175"/>
    </row>
    <row r="45" spans="1:5" ht="14.25">
      <c r="A45" s="22" t="s">
        <v>1613</v>
      </c>
      <c r="B45" s="110"/>
      <c r="C45" s="110"/>
      <c r="D45" s="141"/>
      <c r="E45" s="175"/>
    </row>
    <row r="46" spans="1:5" ht="14.25">
      <c r="A46" s="22" t="s">
        <v>1614</v>
      </c>
      <c r="B46" s="110"/>
      <c r="C46" s="110"/>
      <c r="D46" s="141"/>
      <c r="E46" s="175"/>
    </row>
    <row r="47" spans="1:5" ht="14.25">
      <c r="A47" s="21" t="s">
        <v>1579</v>
      </c>
      <c r="B47" s="110"/>
      <c r="C47" s="110">
        <v>1570</v>
      </c>
      <c r="D47" s="141"/>
      <c r="E47" s="175">
        <v>138</v>
      </c>
    </row>
    <row r="48" spans="1:5" ht="14.25">
      <c r="A48" s="22" t="s">
        <v>1615</v>
      </c>
      <c r="B48" s="110"/>
      <c r="C48" s="110"/>
      <c r="D48" s="141"/>
      <c r="E48" s="175"/>
    </row>
    <row r="49" spans="1:5" ht="14.25">
      <c r="A49" s="22" t="s">
        <v>1616</v>
      </c>
      <c r="B49" s="110"/>
      <c r="C49" s="110"/>
      <c r="D49" s="141"/>
      <c r="E49" s="175"/>
    </row>
    <row r="50" spans="1:5" ht="14.25">
      <c r="A50" s="22" t="s">
        <v>1617</v>
      </c>
      <c r="B50" s="110"/>
      <c r="C50" s="110"/>
      <c r="D50" s="141"/>
      <c r="E50" s="175"/>
    </row>
    <row r="51" spans="1:5" ht="14.25">
      <c r="A51" s="22" t="s">
        <v>1618</v>
      </c>
      <c r="B51" s="110"/>
      <c r="C51" s="110"/>
      <c r="D51" s="141"/>
      <c r="E51" s="175"/>
    </row>
  </sheetData>
  <sheetProtection/>
  <mergeCells count="1">
    <mergeCell ref="A2:E2"/>
  </mergeCells>
  <conditionalFormatting sqref="A5:A14">
    <cfRule type="expression" priority="1" dxfId="0" stopIfTrue="1">
      <formula>"len($A:$A)=3"</formula>
    </cfRule>
  </conditionalFormatting>
  <printOptions/>
  <pageMargins left="0.71" right="0.71" top="0.75" bottom="0.75" header="0.31" footer="0.31"/>
  <pageSetup fitToHeight="0" fitToWidth="1" horizontalDpi="600" verticalDpi="600" orientation="portrait" paperSize="9" scale="77"/>
  <headerFooter alignWithMargins="0">
    <oddFooter>&amp;L&amp;C&amp;"宋体,常规"&amp;12附表2-21&amp;R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>
        <v>3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1" ht="15">
      <c r="C21" s="10"/>
    </row>
    <row r="26" ht="12.75">
      <c r="C26" s="11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SheetLayoutView="100" workbookViewId="0" topLeftCell="A13">
      <selection activeCell="N13" sqref="N13"/>
    </sheetView>
  </sheetViews>
  <sheetFormatPr defaultColWidth="9.00390625" defaultRowHeight="14.25"/>
  <cols>
    <col min="1" max="1" width="32.25390625" style="12" customWidth="1"/>
    <col min="2" max="2" width="11.50390625" style="128" customWidth="1"/>
    <col min="3" max="3" width="12.625" style="128" customWidth="1"/>
    <col min="4" max="4" width="13.125" style="111" customWidth="1"/>
    <col min="5" max="5" width="17.125" style="111" customWidth="1"/>
  </cols>
  <sheetData>
    <row r="1" spans="1:5" ht="14.25">
      <c r="A1" s="181"/>
      <c r="B1" s="181"/>
      <c r="C1" s="181"/>
      <c r="D1" s="181"/>
      <c r="E1" s="181"/>
    </row>
    <row r="2" spans="1:2" ht="14.25">
      <c r="A2" s="125" t="s">
        <v>14</v>
      </c>
      <c r="B2" s="129"/>
    </row>
    <row r="3" spans="1:5" ht="24" customHeight="1">
      <c r="A3" s="182" t="s">
        <v>1619</v>
      </c>
      <c r="B3" s="182"/>
      <c r="C3" s="182"/>
      <c r="D3" s="182"/>
      <c r="E3" s="182"/>
    </row>
    <row r="4" spans="1:5" ht="14.25">
      <c r="A4" s="78"/>
      <c r="B4" s="129"/>
      <c r="E4" s="31" t="s">
        <v>46</v>
      </c>
    </row>
    <row r="5" spans="1:5" ht="28.5" customHeight="1">
      <c r="A5" s="15" t="s">
        <v>129</v>
      </c>
      <c r="B5" s="97" t="s">
        <v>1620</v>
      </c>
      <c r="C5" s="97" t="s">
        <v>1621</v>
      </c>
      <c r="D5" s="15" t="s">
        <v>1622</v>
      </c>
      <c r="E5" s="15" t="s">
        <v>1623</v>
      </c>
    </row>
    <row r="6" spans="1:5" ht="14.25">
      <c r="A6" s="33" t="s">
        <v>47</v>
      </c>
      <c r="B6" s="27">
        <f>SUM(B7:B22)</f>
        <v>281800</v>
      </c>
      <c r="C6" s="27">
        <f>SUM(C7:C22)</f>
        <v>229673</v>
      </c>
      <c r="D6" s="85">
        <f>C6/B6*100</f>
        <v>81.5</v>
      </c>
      <c r="E6" s="95">
        <v>112.6</v>
      </c>
    </row>
    <row r="7" spans="1:5" ht="14.25">
      <c r="A7" s="34" t="s">
        <v>48</v>
      </c>
      <c r="B7" s="27">
        <v>59000</v>
      </c>
      <c r="C7" s="27">
        <v>76115</v>
      </c>
      <c r="D7" s="85">
        <f>C7/B7*100</f>
        <v>129</v>
      </c>
      <c r="E7" s="95">
        <v>209.9</v>
      </c>
    </row>
    <row r="8" spans="1:5" ht="14.25">
      <c r="A8" s="34" t="s">
        <v>49</v>
      </c>
      <c r="B8" s="27">
        <v>65000</v>
      </c>
      <c r="C8" s="27">
        <v>32806</v>
      </c>
      <c r="D8" s="85">
        <f aca="true" t="shared" si="0" ref="D8:D32">C8/B8*100</f>
        <v>50.5</v>
      </c>
      <c r="E8" s="95">
        <v>60.3</v>
      </c>
    </row>
    <row r="9" spans="1:5" ht="14.25">
      <c r="A9" s="34" t="s">
        <v>50</v>
      </c>
      <c r="B9" s="27">
        <v>35400</v>
      </c>
      <c r="C9" s="27">
        <v>36062</v>
      </c>
      <c r="D9" s="85">
        <f t="shared" si="0"/>
        <v>101.9</v>
      </c>
      <c r="E9" s="95">
        <v>131.6</v>
      </c>
    </row>
    <row r="10" spans="1:5" ht="14.25">
      <c r="A10" s="34" t="s">
        <v>51</v>
      </c>
      <c r="B10" s="27"/>
      <c r="C10" s="27"/>
      <c r="D10" s="85"/>
      <c r="E10" s="95"/>
    </row>
    <row r="11" spans="1:5" ht="14.25">
      <c r="A11" s="34" t="s">
        <v>52</v>
      </c>
      <c r="B11" s="167">
        <v>16000</v>
      </c>
      <c r="C11" s="27">
        <v>10771</v>
      </c>
      <c r="D11" s="85">
        <f t="shared" si="0"/>
        <v>67.3</v>
      </c>
      <c r="E11" s="95">
        <v>63.4</v>
      </c>
    </row>
    <row r="12" spans="1:5" ht="14.25">
      <c r="A12" s="34" t="s">
        <v>53</v>
      </c>
      <c r="B12" s="167">
        <v>100</v>
      </c>
      <c r="C12" s="27">
        <v>183</v>
      </c>
      <c r="D12" s="85">
        <f t="shared" si="0"/>
        <v>183</v>
      </c>
      <c r="E12" s="95">
        <v>73.2</v>
      </c>
    </row>
    <row r="13" spans="1:5" ht="14.25">
      <c r="A13" s="34" t="s">
        <v>54</v>
      </c>
      <c r="B13" s="167">
        <v>16000</v>
      </c>
      <c r="C13" s="27">
        <v>12730</v>
      </c>
      <c r="D13" s="85">
        <f t="shared" si="0"/>
        <v>79.6</v>
      </c>
      <c r="E13" s="95">
        <v>102.7</v>
      </c>
    </row>
    <row r="14" spans="1:5" ht="14.25">
      <c r="A14" s="34" t="s">
        <v>55</v>
      </c>
      <c r="B14" s="167">
        <v>15000</v>
      </c>
      <c r="C14" s="27">
        <v>15553</v>
      </c>
      <c r="D14" s="85">
        <f t="shared" si="0"/>
        <v>103.7</v>
      </c>
      <c r="E14" s="95">
        <v>124.3</v>
      </c>
    </row>
    <row r="15" spans="1:5" ht="14.25">
      <c r="A15" s="34" t="s">
        <v>56</v>
      </c>
      <c r="B15" s="167">
        <v>7000</v>
      </c>
      <c r="C15" s="27">
        <v>5310</v>
      </c>
      <c r="D15" s="85">
        <f t="shared" si="0"/>
        <v>75.9</v>
      </c>
      <c r="E15" s="95">
        <v>98.8</v>
      </c>
    </row>
    <row r="16" spans="1:5" ht="14.25">
      <c r="A16" s="34" t="s">
        <v>57</v>
      </c>
      <c r="B16" s="167">
        <v>9000</v>
      </c>
      <c r="C16" s="27">
        <v>7183</v>
      </c>
      <c r="D16" s="85">
        <f t="shared" si="0"/>
        <v>79.8</v>
      </c>
      <c r="E16" s="95">
        <v>110.9</v>
      </c>
    </row>
    <row r="17" spans="1:5" ht="14.25">
      <c r="A17" s="34" t="s">
        <v>58</v>
      </c>
      <c r="B17" s="167">
        <v>20000</v>
      </c>
      <c r="C17" s="27">
        <v>18776</v>
      </c>
      <c r="D17" s="85">
        <f t="shared" si="0"/>
        <v>93.9</v>
      </c>
      <c r="E17" s="95">
        <v>169</v>
      </c>
    </row>
    <row r="18" spans="1:5" ht="14.25">
      <c r="A18" s="34" t="s">
        <v>59</v>
      </c>
      <c r="B18" s="167">
        <v>3000</v>
      </c>
      <c r="C18" s="27">
        <v>2431</v>
      </c>
      <c r="D18" s="85">
        <f t="shared" si="0"/>
        <v>81</v>
      </c>
      <c r="E18" s="95">
        <v>103.4</v>
      </c>
    </row>
    <row r="19" spans="1:5" ht="14.25">
      <c r="A19" s="34" t="s">
        <v>60</v>
      </c>
      <c r="B19" s="167">
        <v>9300</v>
      </c>
      <c r="C19" s="27">
        <v>1718</v>
      </c>
      <c r="D19" s="85">
        <f t="shared" si="0"/>
        <v>18.5</v>
      </c>
      <c r="E19" s="95">
        <v>183.4</v>
      </c>
    </row>
    <row r="20" spans="1:5" ht="14.25">
      <c r="A20" s="34" t="s">
        <v>61</v>
      </c>
      <c r="B20" s="167">
        <v>27000</v>
      </c>
      <c r="C20" s="27">
        <v>10035</v>
      </c>
      <c r="D20" s="85">
        <f t="shared" si="0"/>
        <v>37.2</v>
      </c>
      <c r="E20" s="95">
        <v>57.4</v>
      </c>
    </row>
    <row r="21" spans="1:5" ht="14.25">
      <c r="A21" s="34" t="s">
        <v>62</v>
      </c>
      <c r="B21" s="27"/>
      <c r="C21" s="27"/>
      <c r="D21" s="85"/>
      <c r="E21" s="95"/>
    </row>
    <row r="22" spans="1:5" ht="14.25">
      <c r="A22" s="34" t="s">
        <v>63</v>
      </c>
      <c r="B22" s="27"/>
      <c r="C22" s="27"/>
      <c r="D22" s="85"/>
      <c r="E22" s="95"/>
    </row>
    <row r="23" spans="1:5" ht="14.25">
      <c r="A23" s="33" t="s">
        <v>64</v>
      </c>
      <c r="B23" s="27">
        <f>SUM(B24:B31)</f>
        <v>88000</v>
      </c>
      <c r="C23" s="27">
        <f>SUM(C24:C31)</f>
        <v>158246</v>
      </c>
      <c r="D23" s="85">
        <f t="shared" si="0"/>
        <v>179.8</v>
      </c>
      <c r="E23" s="95">
        <v>119.5</v>
      </c>
    </row>
    <row r="24" spans="1:5" ht="14.25">
      <c r="A24" s="34" t="s">
        <v>65</v>
      </c>
      <c r="B24" s="27">
        <v>18000</v>
      </c>
      <c r="C24" s="27">
        <v>46455</v>
      </c>
      <c r="D24" s="85">
        <f t="shared" si="0"/>
        <v>258.1</v>
      </c>
      <c r="E24" s="95">
        <v>279.9</v>
      </c>
    </row>
    <row r="25" spans="1:5" ht="14.25">
      <c r="A25" s="34" t="s">
        <v>66</v>
      </c>
      <c r="B25" s="27">
        <v>7000</v>
      </c>
      <c r="C25" s="27">
        <v>5327</v>
      </c>
      <c r="D25" s="85">
        <f t="shared" si="0"/>
        <v>76.1</v>
      </c>
      <c r="E25" s="95">
        <v>67.3</v>
      </c>
    </row>
    <row r="26" spans="1:5" ht="14.25">
      <c r="A26" s="34" t="s">
        <v>67</v>
      </c>
      <c r="B26" s="27">
        <v>3000</v>
      </c>
      <c r="C26" s="27">
        <v>6082</v>
      </c>
      <c r="D26" s="85">
        <f t="shared" si="0"/>
        <v>202.7</v>
      </c>
      <c r="E26" s="95">
        <v>125.5</v>
      </c>
    </row>
    <row r="27" spans="1:5" ht="14.25">
      <c r="A27" s="34" t="s">
        <v>68</v>
      </c>
      <c r="B27" s="167">
        <v>50000</v>
      </c>
      <c r="C27" s="27">
        <v>88935</v>
      </c>
      <c r="D27" s="85">
        <f t="shared" si="0"/>
        <v>177.9</v>
      </c>
      <c r="E27" s="95">
        <v>97.9</v>
      </c>
    </row>
    <row r="28" spans="1:5" ht="14.25">
      <c r="A28" s="34" t="s">
        <v>69</v>
      </c>
      <c r="B28" s="167">
        <v>10000</v>
      </c>
      <c r="C28" s="27">
        <v>10696</v>
      </c>
      <c r="D28" s="85">
        <f t="shared" si="0"/>
        <v>107</v>
      </c>
      <c r="E28" s="95">
        <v>87.4</v>
      </c>
    </row>
    <row r="29" spans="1:5" ht="14.25">
      <c r="A29" s="34" t="s">
        <v>70</v>
      </c>
      <c r="B29" s="27"/>
      <c r="C29" s="27"/>
      <c r="D29" s="85"/>
      <c r="E29" s="95"/>
    </row>
    <row r="30" spans="1:5" ht="14.25">
      <c r="A30" s="34" t="s">
        <v>71</v>
      </c>
      <c r="B30" s="27"/>
      <c r="C30" s="27">
        <v>329</v>
      </c>
      <c r="D30" s="85"/>
      <c r="E30" s="51"/>
    </row>
    <row r="31" spans="1:5" ht="14.25">
      <c r="A31" s="34" t="s">
        <v>72</v>
      </c>
      <c r="B31" s="27"/>
      <c r="C31" s="27">
        <v>422</v>
      </c>
      <c r="D31" s="85"/>
      <c r="E31" s="51">
        <v>14066.67</v>
      </c>
    </row>
    <row r="32" spans="1:5" ht="14.25">
      <c r="A32" s="79" t="s">
        <v>73</v>
      </c>
      <c r="B32" s="27">
        <f>B6+B23</f>
        <v>369800</v>
      </c>
      <c r="C32" s="27">
        <f>C6+C23</f>
        <v>387919</v>
      </c>
      <c r="D32" s="85">
        <f t="shared" si="0"/>
        <v>104.9</v>
      </c>
      <c r="E32" s="51">
        <v>115.3</v>
      </c>
    </row>
    <row r="33" spans="1:5" ht="14.25">
      <c r="A33" s="80" t="s">
        <v>74</v>
      </c>
      <c r="B33" s="27"/>
      <c r="C33" s="27"/>
      <c r="D33" s="23"/>
      <c r="E33" s="51"/>
    </row>
    <row r="34" spans="1:5" ht="14.25">
      <c r="A34" s="80" t="s">
        <v>75</v>
      </c>
      <c r="B34" s="27"/>
      <c r="C34" s="27"/>
      <c r="D34" s="23"/>
      <c r="E34" s="51"/>
    </row>
    <row r="35" spans="1:5" ht="14.25">
      <c r="A35" s="81" t="s">
        <v>76</v>
      </c>
      <c r="B35" s="27"/>
      <c r="C35" s="166">
        <v>101303</v>
      </c>
      <c r="D35" s="23"/>
      <c r="E35" s="51">
        <v>88.99</v>
      </c>
    </row>
    <row r="36" spans="1:5" ht="14.25">
      <c r="A36" s="86" t="s">
        <v>77</v>
      </c>
      <c r="B36" s="27"/>
      <c r="C36" s="166">
        <v>7220</v>
      </c>
      <c r="D36" s="23"/>
      <c r="E36" s="51">
        <v>100</v>
      </c>
    </row>
    <row r="37" spans="1:5" ht="14.25">
      <c r="A37" s="86" t="s">
        <v>78</v>
      </c>
      <c r="B37" s="27"/>
      <c r="C37" s="166">
        <v>47243</v>
      </c>
      <c r="D37" s="23"/>
      <c r="E37" s="51">
        <v>109.21</v>
      </c>
    </row>
    <row r="38" spans="1:5" ht="14.25">
      <c r="A38" s="86" t="s">
        <v>79</v>
      </c>
      <c r="B38" s="27"/>
      <c r="C38" s="166">
        <v>46840</v>
      </c>
      <c r="D38" s="23"/>
      <c r="E38" s="51">
        <v>73.93</v>
      </c>
    </row>
    <row r="39" spans="1:5" ht="14.25">
      <c r="A39" s="83" t="s">
        <v>80</v>
      </c>
      <c r="B39" s="27"/>
      <c r="C39" s="166"/>
      <c r="D39" s="23"/>
      <c r="E39" s="51"/>
    </row>
    <row r="40" spans="1:5" ht="14.25">
      <c r="A40" s="82" t="s">
        <v>81</v>
      </c>
      <c r="B40" s="27"/>
      <c r="C40" s="166">
        <v>38732</v>
      </c>
      <c r="D40" s="23"/>
      <c r="E40" s="51">
        <v>100.19</v>
      </c>
    </row>
    <row r="41" spans="1:5" ht="14.25">
      <c r="A41" s="81" t="s">
        <v>82</v>
      </c>
      <c r="B41" s="27"/>
      <c r="C41" s="166">
        <v>39489</v>
      </c>
      <c r="D41" s="23"/>
      <c r="E41" s="51">
        <v>126.82</v>
      </c>
    </row>
    <row r="42" spans="1:5" ht="14.25">
      <c r="A42" s="82" t="s">
        <v>83</v>
      </c>
      <c r="B42" s="27"/>
      <c r="C42" s="166">
        <v>3064</v>
      </c>
      <c r="D42" s="23"/>
      <c r="E42" s="51"/>
    </row>
    <row r="43" spans="1:5" ht="14.25">
      <c r="A43" s="26" t="s">
        <v>84</v>
      </c>
      <c r="B43" s="27"/>
      <c r="C43" s="166">
        <v>76000</v>
      </c>
      <c r="D43" s="23"/>
      <c r="E43" s="51">
        <v>308.18</v>
      </c>
    </row>
    <row r="44" spans="1:5" ht="14.25">
      <c r="A44" s="82" t="s">
        <v>85</v>
      </c>
      <c r="B44" s="27"/>
      <c r="C44" s="166"/>
      <c r="D44" s="23"/>
      <c r="E44" s="51"/>
    </row>
    <row r="45" spans="1:5" ht="14.25">
      <c r="A45" s="79" t="s">
        <v>86</v>
      </c>
      <c r="B45" s="27"/>
      <c r="C45" s="166">
        <v>646507</v>
      </c>
      <c r="D45" s="23"/>
      <c r="E45" s="51">
        <v>118.68</v>
      </c>
    </row>
  </sheetData>
  <sheetProtection/>
  <mergeCells count="2">
    <mergeCell ref="A1:E1"/>
    <mergeCell ref="A3:E3"/>
  </mergeCells>
  <printOptions/>
  <pageMargins left="0.71" right="0.71" top="0.75" bottom="0.75" header="0.31" footer="0.31"/>
  <pageSetup fitToHeight="0" fitToWidth="1" horizontalDpi="600" verticalDpi="600" orientation="portrait" paperSize="9" scale="94"/>
  <headerFooter alignWithMargins="0">
    <oddFooter>&amp;L&amp;C&amp;"宋体,常规"&amp;12附表2-1&amp;R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28.375" style="12" customWidth="1"/>
    <col min="2" max="2" width="13.375" style="99" customWidth="1"/>
    <col min="3" max="3" width="12.375" style="102" customWidth="1"/>
    <col min="4" max="4" width="13.375" style="108" customWidth="1"/>
    <col min="5" max="5" width="14.25390625" style="108" customWidth="1"/>
  </cols>
  <sheetData>
    <row r="1" spans="1:2" ht="14.25">
      <c r="A1" s="125" t="s">
        <v>13</v>
      </c>
      <c r="B1" s="98"/>
    </row>
    <row r="2" spans="1:5" ht="24" customHeight="1">
      <c r="A2" s="183" t="s">
        <v>1624</v>
      </c>
      <c r="B2" s="183"/>
      <c r="C2" s="183"/>
      <c r="D2" s="183"/>
      <c r="E2" s="183"/>
    </row>
    <row r="3" spans="1:5" ht="14.25">
      <c r="A3" s="78"/>
      <c r="B3" s="98"/>
      <c r="E3" s="105" t="s">
        <v>46</v>
      </c>
    </row>
    <row r="4" spans="1:5" ht="28.5" customHeight="1">
      <c r="A4" s="15" t="s">
        <v>87</v>
      </c>
      <c r="B4" s="28" t="s">
        <v>1620</v>
      </c>
      <c r="C4" s="28" t="s">
        <v>1621</v>
      </c>
      <c r="D4" s="96" t="s">
        <v>1622</v>
      </c>
      <c r="E4" s="96" t="s">
        <v>1623</v>
      </c>
    </row>
    <row r="5" spans="1:5" ht="14.25">
      <c r="A5" s="50" t="s">
        <v>88</v>
      </c>
      <c r="B5" s="100">
        <v>25504</v>
      </c>
      <c r="C5" s="103">
        <v>32431</v>
      </c>
      <c r="D5" s="106">
        <f>C5/B5*100</f>
        <v>127.2</v>
      </c>
      <c r="E5" s="107">
        <v>101.3</v>
      </c>
    </row>
    <row r="6" spans="1:5" ht="14.25">
      <c r="A6" s="50" t="s">
        <v>89</v>
      </c>
      <c r="B6" s="100"/>
      <c r="C6" s="103">
        <v>0</v>
      </c>
      <c r="D6" s="106"/>
      <c r="E6" s="107"/>
    </row>
    <row r="7" spans="1:5" ht="14.25">
      <c r="A7" s="50" t="s">
        <v>90</v>
      </c>
      <c r="B7" s="100">
        <v>2579</v>
      </c>
      <c r="C7" s="103">
        <v>1481</v>
      </c>
      <c r="D7" s="106">
        <f aca="true" t="shared" si="0" ref="D7:D29">C7/B7*100</f>
        <v>57.4</v>
      </c>
      <c r="E7" s="107">
        <v>170.2</v>
      </c>
    </row>
    <row r="8" spans="1:5" ht="14.25">
      <c r="A8" s="50" t="s">
        <v>91</v>
      </c>
      <c r="B8" s="100">
        <v>23033</v>
      </c>
      <c r="C8" s="103">
        <v>31043</v>
      </c>
      <c r="D8" s="106">
        <f t="shared" si="0"/>
        <v>134.8</v>
      </c>
      <c r="E8" s="107">
        <v>107.4</v>
      </c>
    </row>
    <row r="9" spans="1:5" ht="14.25">
      <c r="A9" s="50" t="s">
        <v>92</v>
      </c>
      <c r="B9" s="159">
        <v>107169</v>
      </c>
      <c r="C9" s="103">
        <v>112870</v>
      </c>
      <c r="D9" s="106">
        <f t="shared" si="0"/>
        <v>105.3</v>
      </c>
      <c r="E9" s="107">
        <v>115.5</v>
      </c>
    </row>
    <row r="10" spans="1:5" ht="14.25">
      <c r="A10" s="50" t="s">
        <v>93</v>
      </c>
      <c r="B10" s="159">
        <v>4340</v>
      </c>
      <c r="C10" s="103">
        <v>12063</v>
      </c>
      <c r="D10" s="106">
        <f t="shared" si="0"/>
        <v>277.9</v>
      </c>
      <c r="E10" s="107">
        <v>237.8</v>
      </c>
    </row>
    <row r="11" spans="1:5" ht="14.25">
      <c r="A11" s="50" t="s">
        <v>94</v>
      </c>
      <c r="B11" s="159">
        <v>6521</v>
      </c>
      <c r="C11" s="103">
        <v>7910</v>
      </c>
      <c r="D11" s="106">
        <f t="shared" si="0"/>
        <v>121.3</v>
      </c>
      <c r="E11" s="107">
        <v>85.7</v>
      </c>
    </row>
    <row r="12" spans="1:5" ht="14.25">
      <c r="A12" s="50" t="s">
        <v>95</v>
      </c>
      <c r="B12" s="159">
        <v>35183</v>
      </c>
      <c r="C12" s="103">
        <v>47741</v>
      </c>
      <c r="D12" s="106">
        <f t="shared" si="0"/>
        <v>135.7</v>
      </c>
      <c r="E12" s="107">
        <v>108.1</v>
      </c>
    </row>
    <row r="13" spans="1:5" ht="14.25">
      <c r="A13" s="50" t="s">
        <v>96</v>
      </c>
      <c r="B13" s="159">
        <v>45859</v>
      </c>
      <c r="C13" s="103">
        <v>58059</v>
      </c>
      <c r="D13" s="106">
        <f t="shared" si="0"/>
        <v>126.6</v>
      </c>
      <c r="E13" s="107">
        <v>114.8</v>
      </c>
    </row>
    <row r="14" spans="1:5" ht="14.25">
      <c r="A14" s="50" t="s">
        <v>97</v>
      </c>
      <c r="B14" s="159">
        <v>10174</v>
      </c>
      <c r="C14" s="103">
        <v>16267</v>
      </c>
      <c r="D14" s="106">
        <f t="shared" si="0"/>
        <v>159.9</v>
      </c>
      <c r="E14" s="107">
        <v>111.5</v>
      </c>
    </row>
    <row r="15" spans="1:5" ht="14.25">
      <c r="A15" s="50" t="s">
        <v>98</v>
      </c>
      <c r="B15" s="159">
        <v>5997</v>
      </c>
      <c r="C15" s="103">
        <v>64910</v>
      </c>
      <c r="D15" s="106">
        <f t="shared" si="0"/>
        <v>1082.4</v>
      </c>
      <c r="E15" s="107">
        <v>172.7</v>
      </c>
    </row>
    <row r="16" spans="1:5" ht="14.25">
      <c r="A16" s="50" t="s">
        <v>99</v>
      </c>
      <c r="B16" s="159">
        <v>27494</v>
      </c>
      <c r="C16" s="103">
        <v>44132</v>
      </c>
      <c r="D16" s="106">
        <f t="shared" si="0"/>
        <v>160.5</v>
      </c>
      <c r="E16" s="107">
        <v>80.7</v>
      </c>
    </row>
    <row r="17" spans="1:5" ht="14.25">
      <c r="A17" s="50" t="s">
        <v>100</v>
      </c>
      <c r="B17" s="159">
        <v>2384</v>
      </c>
      <c r="C17" s="103">
        <v>5929</v>
      </c>
      <c r="D17" s="106">
        <f t="shared" si="0"/>
        <v>248.7</v>
      </c>
      <c r="E17" s="107">
        <v>30.8</v>
      </c>
    </row>
    <row r="18" spans="1:5" ht="14.25">
      <c r="A18" s="50" t="s">
        <v>101</v>
      </c>
      <c r="B18" s="159">
        <v>4672</v>
      </c>
      <c r="C18" s="103">
        <v>12793</v>
      </c>
      <c r="D18" s="106">
        <f t="shared" si="0"/>
        <v>273.8</v>
      </c>
      <c r="E18" s="107">
        <v>87.7</v>
      </c>
    </row>
    <row r="19" spans="1:5" ht="14.25">
      <c r="A19" s="50" t="s">
        <v>102</v>
      </c>
      <c r="B19" s="159">
        <v>910</v>
      </c>
      <c r="C19" s="103">
        <v>3214</v>
      </c>
      <c r="D19" s="106">
        <f t="shared" si="0"/>
        <v>353.2</v>
      </c>
      <c r="E19" s="107">
        <v>29.4</v>
      </c>
    </row>
    <row r="20" spans="1:5" ht="14.25">
      <c r="A20" s="50" t="s">
        <v>103</v>
      </c>
      <c r="B20" s="159">
        <v>330</v>
      </c>
      <c r="C20" s="103">
        <v>0</v>
      </c>
      <c r="D20" s="106"/>
      <c r="E20" s="107">
        <v>0</v>
      </c>
    </row>
    <row r="21" spans="1:5" ht="14.25">
      <c r="A21" s="50" t="s">
        <v>104</v>
      </c>
      <c r="B21" s="100"/>
      <c r="C21" s="103">
        <v>0</v>
      </c>
      <c r="D21" s="106"/>
      <c r="E21" s="107"/>
    </row>
    <row r="22" spans="1:5" ht="14.25">
      <c r="A22" s="50" t="s">
        <v>105</v>
      </c>
      <c r="B22" s="159">
        <v>1865</v>
      </c>
      <c r="C22" s="103">
        <v>2877</v>
      </c>
      <c r="D22" s="106">
        <f t="shared" si="0"/>
        <v>154.3</v>
      </c>
      <c r="E22" s="107">
        <v>55.2</v>
      </c>
    </row>
    <row r="23" spans="1:5" ht="14.25">
      <c r="A23" s="50" t="s">
        <v>106</v>
      </c>
      <c r="B23" s="159">
        <v>518</v>
      </c>
      <c r="C23" s="103">
        <v>1202</v>
      </c>
      <c r="D23" s="106">
        <f t="shared" si="0"/>
        <v>232</v>
      </c>
      <c r="E23" s="107">
        <v>68.1</v>
      </c>
    </row>
    <row r="24" spans="1:5" ht="14.25">
      <c r="A24" s="50" t="s">
        <v>107</v>
      </c>
      <c r="B24" s="159">
        <v>1577</v>
      </c>
      <c r="C24" s="103">
        <v>1847</v>
      </c>
      <c r="D24" s="106">
        <f t="shared" si="0"/>
        <v>117.1</v>
      </c>
      <c r="E24" s="107">
        <v>40.2</v>
      </c>
    </row>
    <row r="25" spans="1:5" ht="14.25">
      <c r="A25" s="50" t="s">
        <v>108</v>
      </c>
      <c r="B25" s="159">
        <v>10000</v>
      </c>
      <c r="C25" s="103"/>
      <c r="D25" s="106"/>
      <c r="E25" s="107"/>
    </row>
    <row r="26" spans="1:5" ht="14.25">
      <c r="A26" s="50" t="s">
        <v>109</v>
      </c>
      <c r="B26" s="159">
        <v>36483</v>
      </c>
      <c r="C26" s="103">
        <v>50337</v>
      </c>
      <c r="D26" s="106">
        <f t="shared" si="0"/>
        <v>138</v>
      </c>
      <c r="E26" s="107">
        <v>122.8</v>
      </c>
    </row>
    <row r="27" spans="1:5" ht="14.25">
      <c r="A27" s="50" t="s">
        <v>110</v>
      </c>
      <c r="B27" s="159">
        <v>1000</v>
      </c>
      <c r="C27" s="103">
        <v>1234</v>
      </c>
      <c r="D27" s="106">
        <f t="shared" si="0"/>
        <v>123.4</v>
      </c>
      <c r="E27" s="107">
        <v>465.7</v>
      </c>
    </row>
    <row r="28" spans="1:5" ht="14.25">
      <c r="A28" s="50" t="s">
        <v>111</v>
      </c>
      <c r="B28" s="100"/>
      <c r="C28" s="103">
        <v>80</v>
      </c>
      <c r="D28" s="106"/>
      <c r="E28" s="107">
        <v>500</v>
      </c>
    </row>
    <row r="29" spans="1:5" ht="14.25">
      <c r="A29" s="41" t="s">
        <v>112</v>
      </c>
      <c r="B29" s="100">
        <f>SUM(B5:B28)</f>
        <v>353592</v>
      </c>
      <c r="C29" s="103">
        <v>508420</v>
      </c>
      <c r="D29" s="106">
        <f t="shared" si="0"/>
        <v>143.8</v>
      </c>
      <c r="E29" s="107">
        <v>107.4</v>
      </c>
    </row>
    <row r="30" spans="1:5" ht="14.25">
      <c r="A30" s="80" t="s">
        <v>113</v>
      </c>
      <c r="B30" s="100"/>
      <c r="C30" s="103">
        <v>37950</v>
      </c>
      <c r="D30" s="106"/>
      <c r="E30" s="107">
        <v>383.3</v>
      </c>
    </row>
    <row r="31" spans="1:5" ht="14.25">
      <c r="A31" s="80" t="s">
        <v>114</v>
      </c>
      <c r="B31" s="100"/>
      <c r="C31" s="103"/>
      <c r="D31" s="106"/>
      <c r="E31" s="107"/>
    </row>
    <row r="32" spans="1:5" ht="14.25">
      <c r="A32" s="81" t="s">
        <v>115</v>
      </c>
      <c r="B32" s="100"/>
      <c r="C32" s="103"/>
      <c r="D32" s="106"/>
      <c r="E32" s="107"/>
    </row>
    <row r="33" spans="1:5" ht="14.25">
      <c r="A33" s="81" t="s">
        <v>116</v>
      </c>
      <c r="B33" s="100"/>
      <c r="C33" s="103"/>
      <c r="D33" s="106"/>
      <c r="E33" s="107"/>
    </row>
    <row r="34" spans="1:5" ht="14.25">
      <c r="A34" s="82" t="s">
        <v>117</v>
      </c>
      <c r="B34" s="101"/>
      <c r="C34" s="103"/>
      <c r="D34" s="106"/>
      <c r="E34" s="107"/>
    </row>
    <row r="35" spans="1:5" ht="14.25">
      <c r="A35" s="82" t="s">
        <v>118</v>
      </c>
      <c r="B35" s="100"/>
      <c r="C35" s="103"/>
      <c r="D35" s="106"/>
      <c r="E35" s="107"/>
    </row>
    <row r="36" spans="1:5" ht="14.25">
      <c r="A36" s="81" t="s">
        <v>119</v>
      </c>
      <c r="B36" s="100"/>
      <c r="C36" s="104">
        <v>34448</v>
      </c>
      <c r="D36" s="107"/>
      <c r="E36" s="107">
        <v>187.4</v>
      </c>
    </row>
    <row r="37" spans="1:5" ht="14.25">
      <c r="A37" s="37" t="s">
        <v>120</v>
      </c>
      <c r="B37" s="100"/>
      <c r="C37" s="104"/>
      <c r="D37" s="107"/>
      <c r="E37" s="107"/>
    </row>
    <row r="38" spans="1:5" ht="14.25">
      <c r="A38" s="82" t="s">
        <v>121</v>
      </c>
      <c r="B38" s="100"/>
      <c r="C38" s="104"/>
      <c r="D38" s="107"/>
      <c r="E38" s="107"/>
    </row>
    <row r="39" spans="1:5" ht="14.25">
      <c r="A39" s="81" t="s">
        <v>122</v>
      </c>
      <c r="B39" s="100"/>
      <c r="C39" s="104"/>
      <c r="D39" s="107"/>
      <c r="E39" s="107"/>
    </row>
    <row r="40" spans="1:5" ht="14.25">
      <c r="A40" s="84" t="s">
        <v>123</v>
      </c>
      <c r="B40" s="100"/>
      <c r="C40" s="104"/>
      <c r="D40" s="107"/>
      <c r="E40" s="107"/>
    </row>
    <row r="41" spans="1:5" ht="14.25">
      <c r="A41" s="84" t="s">
        <v>124</v>
      </c>
      <c r="B41" s="100"/>
      <c r="C41" s="104">
        <v>9000</v>
      </c>
      <c r="D41" s="107"/>
      <c r="E41" s="107"/>
    </row>
    <row r="42" spans="1:5" ht="14.25">
      <c r="A42" s="84" t="s">
        <v>125</v>
      </c>
      <c r="B42" s="100"/>
      <c r="C42" s="104">
        <v>18119</v>
      </c>
      <c r="D42" s="107"/>
      <c r="E42" s="107">
        <v>416.8</v>
      </c>
    </row>
    <row r="43" spans="1:5" ht="14.25">
      <c r="A43" s="84" t="s">
        <v>126</v>
      </c>
      <c r="B43" s="100"/>
      <c r="C43" s="104"/>
      <c r="D43" s="107"/>
      <c r="E43" s="107"/>
    </row>
    <row r="44" spans="1:5" ht="14.25">
      <c r="A44" s="26" t="s">
        <v>127</v>
      </c>
      <c r="B44" s="100"/>
      <c r="C44" s="104">
        <v>38570</v>
      </c>
      <c r="D44" s="107"/>
      <c r="E44" s="107">
        <v>99.6</v>
      </c>
    </row>
    <row r="45" spans="1:5" ht="14.25">
      <c r="A45" s="41" t="s">
        <v>128</v>
      </c>
      <c r="B45" s="100"/>
      <c r="C45" s="103">
        <v>646507</v>
      </c>
      <c r="D45" s="106"/>
      <c r="E45" s="107">
        <v>118.7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/>
  <headerFooter alignWithMargins="0">
    <oddFooter>&amp;L&amp;C&amp;"宋体,常规"&amp;12附表2-2&amp;R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07"/>
  <sheetViews>
    <sheetView showZeros="0" zoomScaleSheetLayoutView="100" workbookViewId="0" topLeftCell="A1">
      <selection activeCell="C1374" sqref="C1374"/>
    </sheetView>
  </sheetViews>
  <sheetFormatPr defaultColWidth="9.00390625" defaultRowHeight="14.25"/>
  <cols>
    <col min="1" max="1" width="20.875" style="165" customWidth="1"/>
    <col min="2" max="2" width="11.875" style="150" customWidth="1"/>
    <col min="3" max="3" width="11.25390625" style="150" customWidth="1"/>
    <col min="4" max="4" width="12.375" style="151" customWidth="1"/>
    <col min="5" max="5" width="12.375" style="152" customWidth="1"/>
    <col min="6" max="6" width="12.375" style="66" customWidth="1"/>
    <col min="7" max="16384" width="9.00390625" style="65" customWidth="1"/>
  </cols>
  <sheetData>
    <row r="1" spans="1:2" ht="14.25">
      <c r="A1" s="148" t="s">
        <v>12</v>
      </c>
      <c r="B1" s="149"/>
    </row>
    <row r="2" spans="1:6" ht="24" customHeight="1">
      <c r="A2" s="184" t="s">
        <v>1625</v>
      </c>
      <c r="B2" s="185"/>
      <c r="C2" s="186"/>
      <c r="D2" s="185"/>
      <c r="E2" s="185"/>
      <c r="F2" s="67"/>
    </row>
    <row r="3" spans="1:6" ht="14.25">
      <c r="A3" s="153"/>
      <c r="B3" s="149"/>
      <c r="E3" s="154" t="s">
        <v>46</v>
      </c>
      <c r="F3" s="68"/>
    </row>
    <row r="4" spans="1:7" ht="28.5" customHeight="1">
      <c r="A4" s="69" t="s">
        <v>87</v>
      </c>
      <c r="B4" s="114" t="s">
        <v>1620</v>
      </c>
      <c r="C4" s="114" t="s">
        <v>1621</v>
      </c>
      <c r="D4" s="69" t="s">
        <v>1622</v>
      </c>
      <c r="E4" s="113" t="s">
        <v>1623</v>
      </c>
      <c r="F4" s="70"/>
      <c r="G4" s="71"/>
    </row>
    <row r="5" spans="1:6" ht="14.25">
      <c r="A5" s="155" t="s">
        <v>130</v>
      </c>
      <c r="B5" s="92">
        <f>SUM(B6,B18,B27,B39,B51,B62,B73,B85,B94,B104,B119,B128,B139,B151,B161,B174,B181,B188,B197,B203,B210,B218,B225,B231,B237,B243,B249,B255)</f>
        <v>25508</v>
      </c>
      <c r="C5" s="92">
        <f>SUM(C6,C18,C27,C39,C51,C62,C73,C85,C94,C104,C119,C128,C139,C151,C161,C174,C181,C188,C197,C203,C210,C218,C225,C231,C237,C243,C249,C255)</f>
        <v>32431</v>
      </c>
      <c r="D5" s="156">
        <f>C5/B5*100</f>
        <v>127.1</v>
      </c>
      <c r="E5" s="157">
        <v>101.4</v>
      </c>
      <c r="F5" s="45"/>
    </row>
    <row r="6" spans="1:6" ht="14.25">
      <c r="A6" s="155" t="s">
        <v>131</v>
      </c>
      <c r="B6" s="92">
        <f>SUM(B7:B17)</f>
        <v>755</v>
      </c>
      <c r="C6" s="92">
        <f>SUM(C7:C17)</f>
        <v>1031</v>
      </c>
      <c r="D6" s="156">
        <f aca="true" t="shared" si="0" ref="D6:D69">C6/B6*100</f>
        <v>136.6</v>
      </c>
      <c r="E6" s="157">
        <v>108.6</v>
      </c>
      <c r="F6" s="45"/>
    </row>
    <row r="7" spans="1:6" ht="14.25">
      <c r="A7" s="158" t="s">
        <v>132</v>
      </c>
      <c r="B7" s="92">
        <v>521</v>
      </c>
      <c r="C7" s="92">
        <v>702</v>
      </c>
      <c r="D7" s="156">
        <f t="shared" si="0"/>
        <v>134.7</v>
      </c>
      <c r="E7" s="157">
        <v>103.9</v>
      </c>
      <c r="F7" s="45"/>
    </row>
    <row r="8" spans="1:6" ht="14.25">
      <c r="A8" s="158" t="s">
        <v>133</v>
      </c>
      <c r="B8" s="92">
        <v>32</v>
      </c>
      <c r="C8" s="92">
        <v>32</v>
      </c>
      <c r="D8" s="156">
        <f t="shared" si="0"/>
        <v>100</v>
      </c>
      <c r="E8" s="157">
        <v>69.6</v>
      </c>
      <c r="F8" s="45"/>
    </row>
    <row r="9" spans="1:6" ht="14.25">
      <c r="A9" s="158" t="s">
        <v>134</v>
      </c>
      <c r="B9" s="120"/>
      <c r="C9" s="92">
        <v>0</v>
      </c>
      <c r="D9" s="156"/>
      <c r="E9" s="157"/>
      <c r="F9" s="45"/>
    </row>
    <row r="10" spans="1:6" ht="14.25">
      <c r="A10" s="158" t="s">
        <v>135</v>
      </c>
      <c r="B10" s="92">
        <v>119</v>
      </c>
      <c r="C10" s="92">
        <v>202</v>
      </c>
      <c r="D10" s="156">
        <f t="shared" si="0"/>
        <v>169.7</v>
      </c>
      <c r="E10" s="157">
        <v>169.2</v>
      </c>
      <c r="F10" s="45"/>
    </row>
    <row r="11" spans="1:6" ht="14.25">
      <c r="A11" s="158" t="s">
        <v>136</v>
      </c>
      <c r="B11" s="120"/>
      <c r="C11" s="92">
        <v>0</v>
      </c>
      <c r="D11" s="156"/>
      <c r="E11" s="157"/>
      <c r="F11" s="45"/>
    </row>
    <row r="12" spans="1:6" ht="14.25">
      <c r="A12" s="158" t="s">
        <v>137</v>
      </c>
      <c r="B12" s="92">
        <v>3</v>
      </c>
      <c r="C12" s="92">
        <v>3</v>
      </c>
      <c r="D12" s="156">
        <f t="shared" si="0"/>
        <v>100</v>
      </c>
      <c r="E12" s="157">
        <v>33.3</v>
      </c>
      <c r="F12" s="45"/>
    </row>
    <row r="13" spans="1:6" ht="27">
      <c r="A13" s="158" t="s">
        <v>138</v>
      </c>
      <c r="B13" s="92">
        <v>8</v>
      </c>
      <c r="C13" s="92">
        <v>8</v>
      </c>
      <c r="D13" s="156">
        <f t="shared" si="0"/>
        <v>100</v>
      </c>
      <c r="E13" s="157">
        <v>100</v>
      </c>
      <c r="F13" s="45"/>
    </row>
    <row r="14" spans="1:6" ht="14.25">
      <c r="A14" s="158" t="s">
        <v>139</v>
      </c>
      <c r="B14" s="92">
        <v>56</v>
      </c>
      <c r="C14" s="92">
        <v>63</v>
      </c>
      <c r="D14" s="156">
        <f t="shared" si="0"/>
        <v>112.5</v>
      </c>
      <c r="E14" s="157">
        <v>92.7</v>
      </c>
      <c r="F14" s="45"/>
    </row>
    <row r="15" spans="1:6" ht="14.25">
      <c r="A15" s="158" t="s">
        <v>140</v>
      </c>
      <c r="B15" s="120"/>
      <c r="C15" s="92">
        <v>0</v>
      </c>
      <c r="D15" s="156"/>
      <c r="E15" s="157"/>
      <c r="F15" s="45"/>
    </row>
    <row r="16" spans="1:6" ht="14.25">
      <c r="A16" s="158" t="s">
        <v>141</v>
      </c>
      <c r="B16" s="120"/>
      <c r="C16" s="92">
        <v>0</v>
      </c>
      <c r="D16" s="156"/>
      <c r="E16" s="157"/>
      <c r="F16" s="45"/>
    </row>
    <row r="17" spans="1:6" ht="14.25">
      <c r="A17" s="158" t="s">
        <v>142</v>
      </c>
      <c r="B17" s="92">
        <v>16</v>
      </c>
      <c r="C17" s="92">
        <v>21</v>
      </c>
      <c r="D17" s="156">
        <f t="shared" si="0"/>
        <v>131.3</v>
      </c>
      <c r="E17" s="157">
        <v>131.3</v>
      </c>
      <c r="F17" s="45"/>
    </row>
    <row r="18" spans="1:6" ht="14.25">
      <c r="A18" s="155" t="s">
        <v>143</v>
      </c>
      <c r="B18" s="92">
        <f>SUM(B19:B26)</f>
        <v>691</v>
      </c>
      <c r="C18" s="92">
        <f>SUM(C19:C26)</f>
        <v>785</v>
      </c>
      <c r="D18" s="156">
        <f t="shared" si="0"/>
        <v>113.6</v>
      </c>
      <c r="E18" s="157">
        <v>101.4</v>
      </c>
      <c r="F18" s="45"/>
    </row>
    <row r="19" spans="1:6" ht="14.25">
      <c r="A19" s="158" t="s">
        <v>132</v>
      </c>
      <c r="B19" s="92">
        <v>471</v>
      </c>
      <c r="C19" s="92">
        <v>599</v>
      </c>
      <c r="D19" s="156">
        <f t="shared" si="0"/>
        <v>127.2</v>
      </c>
      <c r="E19" s="157">
        <v>109.9</v>
      </c>
      <c r="F19" s="45"/>
    </row>
    <row r="20" spans="1:6" ht="14.25">
      <c r="A20" s="158" t="s">
        <v>133</v>
      </c>
      <c r="B20" s="120"/>
      <c r="C20" s="92">
        <v>0</v>
      </c>
      <c r="D20" s="156"/>
      <c r="E20" s="157">
        <v>0</v>
      </c>
      <c r="F20" s="45"/>
    </row>
    <row r="21" spans="1:6" ht="14.25">
      <c r="A21" s="158" t="s">
        <v>134</v>
      </c>
      <c r="B21" s="120"/>
      <c r="C21" s="92">
        <v>0</v>
      </c>
      <c r="D21" s="156"/>
      <c r="E21" s="157"/>
      <c r="F21" s="45"/>
    </row>
    <row r="22" spans="1:6" ht="14.25">
      <c r="A22" s="158" t="s">
        <v>144</v>
      </c>
      <c r="B22" s="92">
        <v>124</v>
      </c>
      <c r="C22" s="92">
        <v>90</v>
      </c>
      <c r="D22" s="156">
        <f t="shared" si="0"/>
        <v>72.6</v>
      </c>
      <c r="E22" s="157">
        <v>95.7</v>
      </c>
      <c r="F22" s="45"/>
    </row>
    <row r="23" spans="1:6" ht="14.25">
      <c r="A23" s="158" t="s">
        <v>145</v>
      </c>
      <c r="B23" s="92">
        <v>55</v>
      </c>
      <c r="C23" s="92">
        <v>55</v>
      </c>
      <c r="D23" s="156">
        <f t="shared" si="0"/>
        <v>100</v>
      </c>
      <c r="E23" s="157">
        <v>100</v>
      </c>
      <c r="F23" s="45"/>
    </row>
    <row r="24" spans="1:6" ht="14.25">
      <c r="A24" s="158" t="s">
        <v>146</v>
      </c>
      <c r="B24" s="92">
        <v>41</v>
      </c>
      <c r="C24" s="92">
        <v>41</v>
      </c>
      <c r="D24" s="156">
        <f t="shared" si="0"/>
        <v>100</v>
      </c>
      <c r="E24" s="157">
        <v>100</v>
      </c>
      <c r="F24" s="45"/>
    </row>
    <row r="25" spans="1:6" ht="14.25">
      <c r="A25" s="158" t="s">
        <v>141</v>
      </c>
      <c r="B25" s="120"/>
      <c r="C25" s="92">
        <v>0</v>
      </c>
      <c r="D25" s="156"/>
      <c r="E25" s="157"/>
      <c r="F25" s="45"/>
    </row>
    <row r="26" spans="1:6" ht="14.25">
      <c r="A26" s="158" t="s">
        <v>147</v>
      </c>
      <c r="B26" s="120"/>
      <c r="C26" s="92">
        <v>0</v>
      </c>
      <c r="D26" s="156"/>
      <c r="E26" s="157">
        <v>0</v>
      </c>
      <c r="F26" s="45"/>
    </row>
    <row r="27" spans="1:6" ht="27">
      <c r="A27" s="155" t="s">
        <v>148</v>
      </c>
      <c r="B27" s="92">
        <f>SUM(B28:B38)</f>
        <v>7936</v>
      </c>
      <c r="C27" s="92">
        <f>SUM(C28:C38)</f>
        <v>12717</v>
      </c>
      <c r="D27" s="156">
        <f t="shared" si="0"/>
        <v>160.2</v>
      </c>
      <c r="E27" s="157">
        <v>121.7</v>
      </c>
      <c r="F27" s="45"/>
    </row>
    <row r="28" spans="1:6" ht="14.25">
      <c r="A28" s="158" t="s">
        <v>132</v>
      </c>
      <c r="B28" s="159">
        <v>5680</v>
      </c>
      <c r="C28" s="92">
        <v>8622</v>
      </c>
      <c r="D28" s="156">
        <f t="shared" si="0"/>
        <v>151.8</v>
      </c>
      <c r="E28" s="157">
        <v>108.8</v>
      </c>
      <c r="F28" s="45"/>
    </row>
    <row r="29" spans="1:6" ht="14.25">
      <c r="A29" s="158" t="s">
        <v>133</v>
      </c>
      <c r="B29" s="120">
        <v>156</v>
      </c>
      <c r="C29" s="92">
        <v>170</v>
      </c>
      <c r="D29" s="156">
        <f t="shared" si="0"/>
        <v>109</v>
      </c>
      <c r="E29" s="157">
        <v>109</v>
      </c>
      <c r="F29" s="45"/>
    </row>
    <row r="30" spans="1:6" ht="14.25">
      <c r="A30" s="158" t="s">
        <v>134</v>
      </c>
      <c r="B30" s="120"/>
      <c r="C30" s="92">
        <v>0</v>
      </c>
      <c r="D30" s="156"/>
      <c r="E30" s="157"/>
      <c r="F30" s="45"/>
    </row>
    <row r="31" spans="1:6" ht="14.25">
      <c r="A31" s="158" t="s">
        <v>149</v>
      </c>
      <c r="B31" s="120"/>
      <c r="C31" s="92">
        <v>0</v>
      </c>
      <c r="D31" s="156"/>
      <c r="E31" s="157"/>
      <c r="F31" s="45"/>
    </row>
    <row r="32" spans="1:6" ht="14.25">
      <c r="A32" s="158" t="s">
        <v>150</v>
      </c>
      <c r="B32" s="120"/>
      <c r="C32" s="92">
        <v>0</v>
      </c>
      <c r="D32" s="156"/>
      <c r="E32" s="157"/>
      <c r="F32" s="45"/>
    </row>
    <row r="33" spans="1:6" ht="14.25">
      <c r="A33" s="158" t="s">
        <v>151</v>
      </c>
      <c r="B33" s="92">
        <v>339</v>
      </c>
      <c r="C33" s="92">
        <v>434</v>
      </c>
      <c r="D33" s="156">
        <f t="shared" si="0"/>
        <v>128</v>
      </c>
      <c r="E33" s="157">
        <v>112.1</v>
      </c>
      <c r="F33" s="45"/>
    </row>
    <row r="34" spans="1:6" ht="14.25">
      <c r="A34" s="158" t="s">
        <v>152</v>
      </c>
      <c r="B34" s="120"/>
      <c r="C34" s="92">
        <v>0</v>
      </c>
      <c r="D34" s="156"/>
      <c r="E34" s="157"/>
      <c r="F34" s="45"/>
    </row>
    <row r="35" spans="1:6" ht="14.25">
      <c r="A35" s="158" t="s">
        <v>153</v>
      </c>
      <c r="B35" s="92">
        <v>188</v>
      </c>
      <c r="C35" s="92">
        <v>216</v>
      </c>
      <c r="D35" s="156">
        <f t="shared" si="0"/>
        <v>114.9</v>
      </c>
      <c r="E35" s="157">
        <v>88.5</v>
      </c>
      <c r="F35" s="45"/>
    </row>
    <row r="36" spans="1:6" ht="14.25">
      <c r="A36" s="158" t="s">
        <v>154</v>
      </c>
      <c r="B36" s="120"/>
      <c r="C36" s="92">
        <v>0</v>
      </c>
      <c r="D36" s="156"/>
      <c r="E36" s="157"/>
      <c r="F36" s="45"/>
    </row>
    <row r="37" spans="1:6" ht="14.25">
      <c r="A37" s="158" t="s">
        <v>141</v>
      </c>
      <c r="B37" s="120">
        <v>405</v>
      </c>
      <c r="C37" s="92">
        <v>477</v>
      </c>
      <c r="D37" s="156">
        <f t="shared" si="0"/>
        <v>117.8</v>
      </c>
      <c r="E37" s="157">
        <v>100.9</v>
      </c>
      <c r="F37" s="45"/>
    </row>
    <row r="38" spans="1:6" ht="40.5">
      <c r="A38" s="158" t="s">
        <v>155</v>
      </c>
      <c r="B38" s="120">
        <v>1168</v>
      </c>
      <c r="C38" s="92">
        <v>2798</v>
      </c>
      <c r="D38" s="156">
        <f t="shared" si="0"/>
        <v>239.6</v>
      </c>
      <c r="E38" s="157">
        <v>176.4</v>
      </c>
      <c r="F38" s="45"/>
    </row>
    <row r="39" spans="1:6" ht="14.25">
      <c r="A39" s="155" t="s">
        <v>156</v>
      </c>
      <c r="B39" s="92">
        <f>SUM(B40:B50)</f>
        <v>553</v>
      </c>
      <c r="C39" s="92">
        <f>SUM(C40:C50)</f>
        <v>812</v>
      </c>
      <c r="D39" s="156">
        <f t="shared" si="0"/>
        <v>146.8</v>
      </c>
      <c r="E39" s="157">
        <v>88.5</v>
      </c>
      <c r="F39" s="45"/>
    </row>
    <row r="40" spans="1:6" ht="14.25">
      <c r="A40" s="158" t="s">
        <v>132</v>
      </c>
      <c r="B40" s="92">
        <v>492</v>
      </c>
      <c r="C40" s="92">
        <v>571</v>
      </c>
      <c r="D40" s="156">
        <f t="shared" si="0"/>
        <v>116.1</v>
      </c>
      <c r="E40" s="157">
        <v>104.2</v>
      </c>
      <c r="F40" s="45"/>
    </row>
    <row r="41" spans="1:6" ht="14.25">
      <c r="A41" s="158" t="s">
        <v>133</v>
      </c>
      <c r="B41" s="92">
        <v>39</v>
      </c>
      <c r="C41" s="92">
        <v>84</v>
      </c>
      <c r="D41" s="156">
        <f t="shared" si="0"/>
        <v>215.4</v>
      </c>
      <c r="E41" s="157">
        <v>86.6</v>
      </c>
      <c r="F41" s="45"/>
    </row>
    <row r="42" spans="1:6" ht="14.25">
      <c r="A42" s="158" t="s">
        <v>134</v>
      </c>
      <c r="B42" s="120"/>
      <c r="C42" s="92">
        <v>0</v>
      </c>
      <c r="D42" s="156"/>
      <c r="E42" s="157"/>
      <c r="F42" s="45"/>
    </row>
    <row r="43" spans="1:6" ht="14.25">
      <c r="A43" s="158" t="s">
        <v>157</v>
      </c>
      <c r="B43" s="120"/>
      <c r="C43" s="92">
        <v>0</v>
      </c>
      <c r="D43" s="156"/>
      <c r="E43" s="157"/>
      <c r="F43" s="45"/>
    </row>
    <row r="44" spans="1:6" ht="14.25">
      <c r="A44" s="158" t="s">
        <v>158</v>
      </c>
      <c r="B44" s="120"/>
      <c r="C44" s="92">
        <v>0</v>
      </c>
      <c r="D44" s="156"/>
      <c r="E44" s="157"/>
      <c r="F44" s="45"/>
    </row>
    <row r="45" spans="1:6" ht="14.25">
      <c r="A45" s="158" t="s">
        <v>159</v>
      </c>
      <c r="B45" s="120"/>
      <c r="C45" s="92">
        <v>0</v>
      </c>
      <c r="D45" s="156"/>
      <c r="E45" s="157"/>
      <c r="F45" s="45"/>
    </row>
    <row r="46" spans="1:6" ht="14.25">
      <c r="A46" s="158" t="s">
        <v>160</v>
      </c>
      <c r="B46" s="120"/>
      <c r="C46" s="92">
        <v>0</v>
      </c>
      <c r="D46" s="156"/>
      <c r="E46" s="157"/>
      <c r="F46" s="45"/>
    </row>
    <row r="47" spans="1:6" ht="14.25">
      <c r="A47" s="158" t="s">
        <v>161</v>
      </c>
      <c r="B47" s="92">
        <v>22</v>
      </c>
      <c r="C47" s="92">
        <v>104</v>
      </c>
      <c r="D47" s="156">
        <f t="shared" si="0"/>
        <v>472.7</v>
      </c>
      <c r="E47" s="157">
        <v>111.8</v>
      </c>
      <c r="F47" s="45"/>
    </row>
    <row r="48" spans="1:6" ht="27">
      <c r="A48" s="158" t="s">
        <v>162</v>
      </c>
      <c r="B48" s="120"/>
      <c r="C48" s="92">
        <v>0</v>
      </c>
      <c r="D48" s="156"/>
      <c r="E48" s="157"/>
      <c r="F48" s="45"/>
    </row>
    <row r="49" spans="1:6" ht="14.25">
      <c r="A49" s="158" t="s">
        <v>141</v>
      </c>
      <c r="B49" s="120"/>
      <c r="C49" s="92">
        <v>20</v>
      </c>
      <c r="D49" s="156"/>
      <c r="E49" s="157"/>
      <c r="F49" s="45"/>
    </row>
    <row r="50" spans="1:6" ht="27">
      <c r="A50" s="158" t="s">
        <v>163</v>
      </c>
      <c r="B50" s="120"/>
      <c r="C50" s="92">
        <v>33</v>
      </c>
      <c r="D50" s="156"/>
      <c r="E50" s="157">
        <v>18.3</v>
      </c>
      <c r="F50" s="45"/>
    </row>
    <row r="51" spans="1:6" ht="14.25">
      <c r="A51" s="155" t="s">
        <v>164</v>
      </c>
      <c r="B51" s="92">
        <f>SUM(B52:B61)</f>
        <v>519</v>
      </c>
      <c r="C51" s="92">
        <f>SUM(C52:C61)</f>
        <v>647</v>
      </c>
      <c r="D51" s="156">
        <f t="shared" si="0"/>
        <v>124.7</v>
      </c>
      <c r="E51" s="157">
        <v>126.4</v>
      </c>
      <c r="F51" s="45"/>
    </row>
    <row r="52" spans="1:6" ht="14.25">
      <c r="A52" s="158" t="s">
        <v>132</v>
      </c>
      <c r="B52" s="92">
        <v>312</v>
      </c>
      <c r="C52" s="92">
        <v>434</v>
      </c>
      <c r="D52" s="156">
        <f t="shared" si="0"/>
        <v>139.1</v>
      </c>
      <c r="E52" s="157">
        <v>106.4</v>
      </c>
      <c r="F52" s="45"/>
    </row>
    <row r="53" spans="1:6" ht="14.25">
      <c r="A53" s="158" t="s">
        <v>133</v>
      </c>
      <c r="B53" s="120"/>
      <c r="C53" s="92">
        <v>0</v>
      </c>
      <c r="D53" s="156"/>
      <c r="E53" s="157">
        <v>0</v>
      </c>
      <c r="F53" s="45"/>
    </row>
    <row r="54" spans="1:6" ht="14.25">
      <c r="A54" s="158" t="s">
        <v>134</v>
      </c>
      <c r="B54" s="120"/>
      <c r="C54" s="92">
        <v>0</v>
      </c>
      <c r="D54" s="156"/>
      <c r="E54" s="157"/>
      <c r="F54" s="45"/>
    </row>
    <row r="55" spans="1:6" ht="14.25">
      <c r="A55" s="158" t="s">
        <v>165</v>
      </c>
      <c r="B55" s="120"/>
      <c r="C55" s="92">
        <v>0</v>
      </c>
      <c r="D55" s="156"/>
      <c r="E55" s="157"/>
      <c r="F55" s="45"/>
    </row>
    <row r="56" spans="1:6" ht="14.25">
      <c r="A56" s="158" t="s">
        <v>166</v>
      </c>
      <c r="B56" s="92">
        <v>77</v>
      </c>
      <c r="C56" s="92">
        <v>77</v>
      </c>
      <c r="D56" s="156">
        <f t="shared" si="0"/>
        <v>100</v>
      </c>
      <c r="E56" s="157">
        <v>80.2</v>
      </c>
      <c r="F56" s="45"/>
    </row>
    <row r="57" spans="1:6" ht="14.25">
      <c r="A57" s="158" t="s">
        <v>167</v>
      </c>
      <c r="B57" s="120"/>
      <c r="C57" s="92">
        <v>0</v>
      </c>
      <c r="D57" s="156"/>
      <c r="E57" s="157"/>
      <c r="F57" s="45"/>
    </row>
    <row r="58" spans="1:6" ht="14.25">
      <c r="A58" s="158" t="s">
        <v>168</v>
      </c>
      <c r="B58" s="92">
        <v>130</v>
      </c>
      <c r="C58" s="92">
        <v>130</v>
      </c>
      <c r="D58" s="156">
        <f t="shared" si="0"/>
        <v>100</v>
      </c>
      <c r="E58" s="157"/>
      <c r="F58" s="45"/>
    </row>
    <row r="59" spans="1:6" ht="14.25">
      <c r="A59" s="158" t="s">
        <v>169</v>
      </c>
      <c r="B59" s="120"/>
      <c r="C59" s="92">
        <v>6</v>
      </c>
      <c r="D59" s="156"/>
      <c r="E59" s="157">
        <v>100</v>
      </c>
      <c r="F59" s="45"/>
    </row>
    <row r="60" spans="1:6" ht="14.25">
      <c r="A60" s="158" t="s">
        <v>141</v>
      </c>
      <c r="B60" s="120"/>
      <c r="C60" s="92">
        <v>0</v>
      </c>
      <c r="D60" s="156"/>
      <c r="E60" s="157"/>
      <c r="F60" s="45"/>
    </row>
    <row r="61" spans="1:6" ht="27">
      <c r="A61" s="158" t="s">
        <v>170</v>
      </c>
      <c r="B61" s="120"/>
      <c r="C61" s="92">
        <v>0</v>
      </c>
      <c r="D61" s="156"/>
      <c r="E61" s="157"/>
      <c r="F61" s="45"/>
    </row>
    <row r="62" spans="1:6" ht="14.25">
      <c r="A62" s="155" t="s">
        <v>171</v>
      </c>
      <c r="B62" s="92">
        <f>SUM(B63:B72)</f>
        <v>943</v>
      </c>
      <c r="C62" s="92">
        <f>SUM(C63:C72)</f>
        <v>1486</v>
      </c>
      <c r="D62" s="156">
        <f t="shared" si="0"/>
        <v>157.6</v>
      </c>
      <c r="E62" s="157">
        <v>95.6</v>
      </c>
      <c r="F62" s="45"/>
    </row>
    <row r="63" spans="1:6" ht="14.25">
      <c r="A63" s="158" t="s">
        <v>132</v>
      </c>
      <c r="B63" s="92">
        <v>810</v>
      </c>
      <c r="C63" s="92">
        <v>1069</v>
      </c>
      <c r="D63" s="156">
        <f t="shared" si="0"/>
        <v>132</v>
      </c>
      <c r="E63" s="157">
        <v>101.4</v>
      </c>
      <c r="F63" s="45"/>
    </row>
    <row r="64" spans="1:6" ht="14.25">
      <c r="A64" s="158" t="s">
        <v>133</v>
      </c>
      <c r="B64" s="92">
        <v>1</v>
      </c>
      <c r="C64" s="92">
        <v>1</v>
      </c>
      <c r="D64" s="156">
        <f t="shared" si="0"/>
        <v>100</v>
      </c>
      <c r="E64" s="157"/>
      <c r="F64" s="45"/>
    </row>
    <row r="65" spans="1:6" ht="14.25">
      <c r="A65" s="158" t="s">
        <v>134</v>
      </c>
      <c r="B65" s="120"/>
      <c r="C65" s="92">
        <v>0</v>
      </c>
      <c r="D65" s="156"/>
      <c r="E65" s="157"/>
      <c r="F65" s="45"/>
    </row>
    <row r="66" spans="1:6" ht="14.25">
      <c r="A66" s="158" t="s">
        <v>172</v>
      </c>
      <c r="B66" s="120"/>
      <c r="C66" s="92">
        <v>0</v>
      </c>
      <c r="D66" s="156"/>
      <c r="E66" s="157"/>
      <c r="F66" s="45"/>
    </row>
    <row r="67" spans="1:6" ht="14.25">
      <c r="A67" s="158" t="s">
        <v>173</v>
      </c>
      <c r="B67" s="92">
        <v>37</v>
      </c>
      <c r="C67" s="92">
        <v>37</v>
      </c>
      <c r="D67" s="156">
        <f t="shared" si="0"/>
        <v>100</v>
      </c>
      <c r="E67" s="157">
        <v>100</v>
      </c>
      <c r="F67" s="45"/>
    </row>
    <row r="68" spans="1:6" ht="14.25">
      <c r="A68" s="158" t="s">
        <v>174</v>
      </c>
      <c r="B68" s="120"/>
      <c r="C68" s="92">
        <v>0</v>
      </c>
      <c r="D68" s="156"/>
      <c r="E68" s="157"/>
      <c r="F68" s="45"/>
    </row>
    <row r="69" spans="1:6" ht="14.25">
      <c r="A69" s="158" t="s">
        <v>175</v>
      </c>
      <c r="B69" s="92">
        <v>15</v>
      </c>
      <c r="C69" s="92">
        <v>15</v>
      </c>
      <c r="D69" s="156">
        <f t="shared" si="0"/>
        <v>100</v>
      </c>
      <c r="E69" s="157">
        <v>100</v>
      </c>
      <c r="F69" s="45"/>
    </row>
    <row r="70" spans="1:6" ht="14.25">
      <c r="A70" s="158" t="s">
        <v>176</v>
      </c>
      <c r="B70" s="120"/>
      <c r="C70" s="92">
        <v>0</v>
      </c>
      <c r="D70" s="156"/>
      <c r="E70" s="157">
        <v>0</v>
      </c>
      <c r="F70" s="45"/>
    </row>
    <row r="71" spans="1:6" ht="14.25">
      <c r="A71" s="158" t="s">
        <v>141</v>
      </c>
      <c r="B71" s="120"/>
      <c r="C71" s="92">
        <v>0</v>
      </c>
      <c r="D71" s="156"/>
      <c r="E71" s="157"/>
      <c r="F71" s="45"/>
    </row>
    <row r="72" spans="1:6" ht="14.25">
      <c r="A72" s="158" t="s">
        <v>177</v>
      </c>
      <c r="B72" s="92">
        <v>80</v>
      </c>
      <c r="C72" s="92">
        <v>364</v>
      </c>
      <c r="D72" s="156">
        <f>C72/B72*100</f>
        <v>455</v>
      </c>
      <c r="E72" s="157">
        <v>153.9</v>
      </c>
      <c r="F72" s="45"/>
    </row>
    <row r="73" spans="1:6" ht="14.25">
      <c r="A73" s="155" t="s">
        <v>178</v>
      </c>
      <c r="B73" s="92">
        <f>SUM(B74:B84)</f>
        <v>3000</v>
      </c>
      <c r="C73" s="92">
        <f>SUM(C74:C84)</f>
        <v>2202</v>
      </c>
      <c r="D73" s="156">
        <f>C73/B73*100</f>
        <v>73.4</v>
      </c>
      <c r="E73" s="157">
        <v>66.7</v>
      </c>
      <c r="F73" s="45"/>
    </row>
    <row r="74" spans="1:6" ht="14.25">
      <c r="A74" s="158" t="s">
        <v>132</v>
      </c>
      <c r="B74" s="120"/>
      <c r="C74" s="92">
        <v>0</v>
      </c>
      <c r="D74" s="156"/>
      <c r="E74" s="157"/>
      <c r="F74" s="45"/>
    </row>
    <row r="75" spans="1:6" ht="14.25">
      <c r="A75" s="158" t="s">
        <v>133</v>
      </c>
      <c r="B75" s="120"/>
      <c r="C75" s="92">
        <v>0</v>
      </c>
      <c r="D75" s="156"/>
      <c r="E75" s="157"/>
      <c r="F75" s="45"/>
    </row>
    <row r="76" spans="1:6" ht="14.25">
      <c r="A76" s="158" t="s">
        <v>134</v>
      </c>
      <c r="B76" s="120"/>
      <c r="C76" s="92">
        <v>0</v>
      </c>
      <c r="D76" s="156"/>
      <c r="E76" s="157"/>
      <c r="F76" s="45"/>
    </row>
    <row r="77" spans="1:6" ht="14.25">
      <c r="A77" s="158" t="s">
        <v>179</v>
      </c>
      <c r="B77" s="120"/>
      <c r="C77" s="92">
        <v>0</v>
      </c>
      <c r="D77" s="156"/>
      <c r="E77" s="157"/>
      <c r="F77" s="45"/>
    </row>
    <row r="78" spans="1:6" ht="27">
      <c r="A78" s="158" t="s">
        <v>180</v>
      </c>
      <c r="B78" s="120"/>
      <c r="C78" s="92">
        <v>0</v>
      </c>
      <c r="D78" s="156"/>
      <c r="E78" s="157"/>
      <c r="F78" s="45"/>
    </row>
    <row r="79" spans="1:6" ht="27">
      <c r="A79" s="158" t="s">
        <v>181</v>
      </c>
      <c r="B79" s="120"/>
      <c r="C79" s="92">
        <v>46</v>
      </c>
      <c r="D79" s="156"/>
      <c r="E79" s="157"/>
      <c r="F79" s="45"/>
    </row>
    <row r="80" spans="1:6" ht="14.25">
      <c r="A80" s="158" t="s">
        <v>182</v>
      </c>
      <c r="B80" s="120"/>
      <c r="C80" s="92">
        <v>0</v>
      </c>
      <c r="D80" s="156"/>
      <c r="E80" s="157"/>
      <c r="F80" s="45"/>
    </row>
    <row r="81" spans="1:6" ht="14.25">
      <c r="A81" s="158" t="s">
        <v>183</v>
      </c>
      <c r="B81" s="120"/>
      <c r="C81" s="92">
        <v>0</v>
      </c>
      <c r="D81" s="156"/>
      <c r="E81" s="157"/>
      <c r="F81" s="45"/>
    </row>
    <row r="82" spans="1:6" ht="14.25">
      <c r="A82" s="158" t="s">
        <v>175</v>
      </c>
      <c r="B82" s="120"/>
      <c r="C82" s="92">
        <v>0</v>
      </c>
      <c r="D82" s="156"/>
      <c r="E82" s="157"/>
      <c r="F82" s="45"/>
    </row>
    <row r="83" spans="1:6" ht="14.25">
      <c r="A83" s="158" t="s">
        <v>141</v>
      </c>
      <c r="B83" s="120"/>
      <c r="C83" s="92">
        <v>0</v>
      </c>
      <c r="D83" s="156"/>
      <c r="E83" s="157"/>
      <c r="F83" s="45"/>
    </row>
    <row r="84" spans="1:6" ht="14.25">
      <c r="A84" s="158" t="s">
        <v>184</v>
      </c>
      <c r="B84" s="159">
        <v>3000</v>
      </c>
      <c r="C84" s="92">
        <v>2156</v>
      </c>
      <c r="D84" s="156">
        <f>C84/B84*100</f>
        <v>71.9</v>
      </c>
      <c r="E84" s="157">
        <v>65.3</v>
      </c>
      <c r="F84" s="45"/>
    </row>
    <row r="85" spans="1:6" ht="14.25">
      <c r="A85" s="155" t="s">
        <v>185</v>
      </c>
      <c r="B85" s="92">
        <f>SUM(B86:B93)</f>
        <v>311</v>
      </c>
      <c r="C85" s="92">
        <f>SUM(C86:C93)</f>
        <v>440</v>
      </c>
      <c r="D85" s="156">
        <f>C85/B85*100</f>
        <v>141.5</v>
      </c>
      <c r="E85" s="157">
        <v>95.4</v>
      </c>
      <c r="F85" s="45"/>
    </row>
    <row r="86" spans="1:6" ht="14.25">
      <c r="A86" s="158" t="s">
        <v>132</v>
      </c>
      <c r="B86" s="92">
        <v>239</v>
      </c>
      <c r="C86" s="92">
        <v>333</v>
      </c>
      <c r="D86" s="156">
        <f>C86/B86*100</f>
        <v>139.3</v>
      </c>
      <c r="E86" s="157">
        <v>108.1</v>
      </c>
      <c r="F86" s="45"/>
    </row>
    <row r="87" spans="1:6" ht="14.25">
      <c r="A87" s="158" t="s">
        <v>133</v>
      </c>
      <c r="B87" s="92">
        <v>31</v>
      </c>
      <c r="C87" s="92">
        <v>31</v>
      </c>
      <c r="D87" s="156">
        <f>C87/B87*100</f>
        <v>100</v>
      </c>
      <c r="E87" s="157">
        <v>68.9</v>
      </c>
      <c r="F87" s="45"/>
    </row>
    <row r="88" spans="1:6" ht="14.25">
      <c r="A88" s="158" t="s">
        <v>134</v>
      </c>
      <c r="B88" s="120"/>
      <c r="C88" s="92">
        <v>0</v>
      </c>
      <c r="D88" s="156"/>
      <c r="E88" s="157"/>
      <c r="F88" s="45"/>
    </row>
    <row r="89" spans="1:6" ht="14.25">
      <c r="A89" s="158" t="s">
        <v>186</v>
      </c>
      <c r="B89" s="92">
        <v>36</v>
      </c>
      <c r="C89" s="92">
        <v>56</v>
      </c>
      <c r="D89" s="156">
        <f>C89/B89*100</f>
        <v>155.6</v>
      </c>
      <c r="E89" s="157">
        <v>155.6</v>
      </c>
      <c r="F89" s="45"/>
    </row>
    <row r="90" spans="1:6" ht="14.25">
      <c r="A90" s="158" t="s">
        <v>187</v>
      </c>
      <c r="B90" s="120"/>
      <c r="C90" s="92">
        <v>0</v>
      </c>
      <c r="D90" s="156"/>
      <c r="E90" s="157"/>
      <c r="F90" s="45"/>
    </row>
    <row r="91" spans="1:6" ht="14.25">
      <c r="A91" s="158" t="s">
        <v>175</v>
      </c>
      <c r="B91" s="92">
        <v>5</v>
      </c>
      <c r="C91" s="92">
        <v>5</v>
      </c>
      <c r="D91" s="156">
        <f>C91/B91*100</f>
        <v>100</v>
      </c>
      <c r="E91" s="157">
        <v>100</v>
      </c>
      <c r="F91" s="45"/>
    </row>
    <row r="92" spans="1:6" ht="14.25">
      <c r="A92" s="158" t="s">
        <v>141</v>
      </c>
      <c r="B92" s="120"/>
      <c r="C92" s="92">
        <v>0</v>
      </c>
      <c r="D92" s="156"/>
      <c r="E92" s="157"/>
      <c r="F92" s="45"/>
    </row>
    <row r="93" spans="1:6" ht="14.25">
      <c r="A93" s="158" t="s">
        <v>188</v>
      </c>
      <c r="B93" s="120"/>
      <c r="C93" s="92">
        <v>15</v>
      </c>
      <c r="D93" s="156"/>
      <c r="E93" s="157">
        <v>22.4</v>
      </c>
      <c r="F93" s="45"/>
    </row>
    <row r="94" spans="1:6" ht="14.25">
      <c r="A94" s="155" t="s">
        <v>189</v>
      </c>
      <c r="B94" s="120"/>
      <c r="C94" s="92">
        <f>SUM(C95:C103)</f>
        <v>0</v>
      </c>
      <c r="D94" s="156"/>
      <c r="E94" s="157"/>
      <c r="F94" s="45"/>
    </row>
    <row r="95" spans="1:6" ht="14.25">
      <c r="A95" s="158" t="s">
        <v>132</v>
      </c>
      <c r="B95" s="120"/>
      <c r="C95" s="92">
        <v>0</v>
      </c>
      <c r="D95" s="156"/>
      <c r="E95" s="157"/>
      <c r="F95" s="45"/>
    </row>
    <row r="96" spans="1:6" ht="14.25">
      <c r="A96" s="158" t="s">
        <v>133</v>
      </c>
      <c r="B96" s="120"/>
      <c r="C96" s="92">
        <v>0</v>
      </c>
      <c r="D96" s="156"/>
      <c r="E96" s="157"/>
      <c r="F96" s="45"/>
    </row>
    <row r="97" spans="1:6" ht="14.25">
      <c r="A97" s="158" t="s">
        <v>134</v>
      </c>
      <c r="B97" s="120"/>
      <c r="C97" s="92">
        <v>0</v>
      </c>
      <c r="D97" s="156"/>
      <c r="E97" s="157"/>
      <c r="F97" s="45"/>
    </row>
    <row r="98" spans="1:6" ht="14.25">
      <c r="A98" s="158" t="s">
        <v>190</v>
      </c>
      <c r="B98" s="120"/>
      <c r="C98" s="92">
        <v>0</v>
      </c>
      <c r="D98" s="156"/>
      <c r="E98" s="157"/>
      <c r="F98" s="45"/>
    </row>
    <row r="99" spans="1:6" ht="14.25">
      <c r="A99" s="158" t="s">
        <v>191</v>
      </c>
      <c r="B99" s="120"/>
      <c r="C99" s="92">
        <v>0</v>
      </c>
      <c r="D99" s="156"/>
      <c r="E99" s="157"/>
      <c r="F99" s="45"/>
    </row>
    <row r="100" spans="1:6" ht="27">
      <c r="A100" s="158" t="s">
        <v>192</v>
      </c>
      <c r="B100" s="120"/>
      <c r="C100" s="92">
        <v>0</v>
      </c>
      <c r="D100" s="156"/>
      <c r="E100" s="157"/>
      <c r="F100" s="45"/>
    </row>
    <row r="101" spans="1:6" ht="14.25">
      <c r="A101" s="158" t="s">
        <v>175</v>
      </c>
      <c r="B101" s="120"/>
      <c r="C101" s="92">
        <v>0</v>
      </c>
      <c r="D101" s="156"/>
      <c r="E101" s="157"/>
      <c r="F101" s="45"/>
    </row>
    <row r="102" spans="1:6" ht="14.25">
      <c r="A102" s="158" t="s">
        <v>141</v>
      </c>
      <c r="B102" s="120"/>
      <c r="C102" s="92">
        <v>0</v>
      </c>
      <c r="D102" s="156"/>
      <c r="E102" s="157"/>
      <c r="F102" s="45"/>
    </row>
    <row r="103" spans="1:6" ht="14.25">
      <c r="A103" s="158" t="s">
        <v>193</v>
      </c>
      <c r="B103" s="120"/>
      <c r="C103" s="92">
        <v>0</v>
      </c>
      <c r="D103" s="156"/>
      <c r="E103" s="157"/>
      <c r="F103" s="45"/>
    </row>
    <row r="104" spans="1:6" ht="14.25">
      <c r="A104" s="155" t="s">
        <v>194</v>
      </c>
      <c r="B104" s="92">
        <f>SUM(B105:B118)</f>
        <v>429</v>
      </c>
      <c r="C104" s="92">
        <f>SUM(C105:C118)</f>
        <v>469</v>
      </c>
      <c r="D104" s="156">
        <f>C104/B104*100</f>
        <v>109.3</v>
      </c>
      <c r="E104" s="157">
        <v>92.1</v>
      </c>
      <c r="F104" s="45"/>
    </row>
    <row r="105" spans="1:6" ht="14.25">
      <c r="A105" s="158" t="s">
        <v>132</v>
      </c>
      <c r="B105" s="120">
        <v>293</v>
      </c>
      <c r="C105" s="92">
        <v>320</v>
      </c>
      <c r="D105" s="156">
        <f>C105/B105*100</f>
        <v>109.2</v>
      </c>
      <c r="E105" s="157">
        <v>86.5</v>
      </c>
      <c r="F105" s="45"/>
    </row>
    <row r="106" spans="1:6" ht="14.25">
      <c r="A106" s="158" t="s">
        <v>133</v>
      </c>
      <c r="B106" s="120">
        <v>50</v>
      </c>
      <c r="C106" s="92">
        <v>50</v>
      </c>
      <c r="D106" s="156">
        <f>C106/B106*100</f>
        <v>100</v>
      </c>
      <c r="E106" s="157">
        <v>100</v>
      </c>
      <c r="F106" s="45"/>
    </row>
    <row r="107" spans="1:6" ht="14.25">
      <c r="A107" s="158" t="s">
        <v>134</v>
      </c>
      <c r="B107" s="120"/>
      <c r="C107" s="92">
        <v>0</v>
      </c>
      <c r="D107" s="156"/>
      <c r="E107" s="157"/>
      <c r="F107" s="45"/>
    </row>
    <row r="108" spans="1:6" ht="14.25">
      <c r="A108" s="158" t="s">
        <v>195</v>
      </c>
      <c r="B108" s="120"/>
      <c r="C108" s="92">
        <v>0</v>
      </c>
      <c r="D108" s="156"/>
      <c r="E108" s="157"/>
      <c r="F108" s="45"/>
    </row>
    <row r="109" spans="1:6" ht="14.25">
      <c r="A109" s="158" t="s">
        <v>196</v>
      </c>
      <c r="B109" s="120"/>
      <c r="C109" s="92">
        <v>0</v>
      </c>
      <c r="D109" s="156"/>
      <c r="E109" s="157"/>
      <c r="F109" s="45"/>
    </row>
    <row r="110" spans="1:6" ht="14.25">
      <c r="A110" s="158" t="s">
        <v>197</v>
      </c>
      <c r="B110" s="92">
        <v>85</v>
      </c>
      <c r="C110" s="92">
        <v>93</v>
      </c>
      <c r="D110" s="156">
        <f>C110/B110*100</f>
        <v>109.4</v>
      </c>
      <c r="E110" s="157">
        <v>105.7</v>
      </c>
      <c r="F110" s="45"/>
    </row>
    <row r="111" spans="1:6" ht="14.25">
      <c r="A111" s="158" t="s">
        <v>198</v>
      </c>
      <c r="B111" s="120"/>
      <c r="C111" s="92">
        <v>0</v>
      </c>
      <c r="D111" s="156"/>
      <c r="E111" s="157"/>
      <c r="F111" s="45"/>
    </row>
    <row r="112" spans="1:6" ht="14.25">
      <c r="A112" s="158" t="s">
        <v>199</v>
      </c>
      <c r="B112" s="120"/>
      <c r="C112" s="92">
        <v>0</v>
      </c>
      <c r="D112" s="156"/>
      <c r="E112" s="157"/>
      <c r="F112" s="45"/>
    </row>
    <row r="113" spans="1:6" ht="14.25">
      <c r="A113" s="158" t="s">
        <v>200</v>
      </c>
      <c r="B113" s="92">
        <v>1</v>
      </c>
      <c r="C113" s="92">
        <v>1</v>
      </c>
      <c r="D113" s="156">
        <f>C113/B113*100</f>
        <v>100</v>
      </c>
      <c r="E113" s="157">
        <v>100</v>
      </c>
      <c r="F113" s="45"/>
    </row>
    <row r="114" spans="1:6" ht="27">
      <c r="A114" s="158" t="s">
        <v>201</v>
      </c>
      <c r="B114" s="120"/>
      <c r="C114" s="92">
        <v>0</v>
      </c>
      <c r="D114" s="156"/>
      <c r="E114" s="157"/>
      <c r="F114" s="45"/>
    </row>
    <row r="115" spans="1:6" ht="14.25">
      <c r="A115" s="158" t="s">
        <v>202</v>
      </c>
      <c r="B115" s="120"/>
      <c r="C115" s="92">
        <v>0</v>
      </c>
      <c r="D115" s="156"/>
      <c r="E115" s="157"/>
      <c r="F115" s="45"/>
    </row>
    <row r="116" spans="1:6" ht="14.25">
      <c r="A116" s="158" t="s">
        <v>203</v>
      </c>
      <c r="B116" s="120"/>
      <c r="C116" s="92">
        <v>0</v>
      </c>
      <c r="D116" s="156"/>
      <c r="E116" s="157"/>
      <c r="F116" s="45"/>
    </row>
    <row r="117" spans="1:6" ht="14.25">
      <c r="A117" s="158" t="s">
        <v>141</v>
      </c>
      <c r="B117" s="120"/>
      <c r="C117" s="92">
        <v>0</v>
      </c>
      <c r="D117" s="156"/>
      <c r="E117" s="157"/>
      <c r="F117" s="45"/>
    </row>
    <row r="118" spans="1:6" ht="27">
      <c r="A118" s="158" t="s">
        <v>204</v>
      </c>
      <c r="B118" s="120"/>
      <c r="C118" s="92">
        <v>5</v>
      </c>
      <c r="D118" s="156"/>
      <c r="E118" s="157"/>
      <c r="F118" s="45"/>
    </row>
    <row r="119" spans="1:6" ht="14.25">
      <c r="A119" s="155" t="s">
        <v>205</v>
      </c>
      <c r="B119" s="92">
        <f>SUM(B120:B127)</f>
        <v>758</v>
      </c>
      <c r="C119" s="92">
        <f>SUM(C120:C127)</f>
        <v>831</v>
      </c>
      <c r="D119" s="156">
        <f>C119/B119*100</f>
        <v>109.6</v>
      </c>
      <c r="E119" s="157">
        <v>100.1</v>
      </c>
      <c r="F119" s="45"/>
    </row>
    <row r="120" spans="1:6" ht="14.25">
      <c r="A120" s="158" t="s">
        <v>132</v>
      </c>
      <c r="B120" s="159">
        <v>477</v>
      </c>
      <c r="C120" s="92">
        <v>605</v>
      </c>
      <c r="D120" s="156">
        <f>C120/B120*100</f>
        <v>126.8</v>
      </c>
      <c r="E120" s="157">
        <v>91.7</v>
      </c>
      <c r="F120" s="45"/>
    </row>
    <row r="121" spans="1:6" ht="14.25">
      <c r="A121" s="158" t="s">
        <v>133</v>
      </c>
      <c r="B121" s="120">
        <v>281</v>
      </c>
      <c r="C121" s="92">
        <v>226</v>
      </c>
      <c r="D121" s="156">
        <f>C121/B121*100</f>
        <v>80.4</v>
      </c>
      <c r="E121" s="157">
        <v>132.9</v>
      </c>
      <c r="F121" s="45"/>
    </row>
    <row r="122" spans="1:6" ht="14.25">
      <c r="A122" s="158" t="s">
        <v>134</v>
      </c>
      <c r="B122" s="120"/>
      <c r="C122" s="92">
        <v>0</v>
      </c>
      <c r="D122" s="156"/>
      <c r="E122" s="157"/>
      <c r="F122" s="45"/>
    </row>
    <row r="123" spans="1:6" ht="14.25">
      <c r="A123" s="158" t="s">
        <v>206</v>
      </c>
      <c r="B123" s="120"/>
      <c r="C123" s="92">
        <v>0</v>
      </c>
      <c r="D123" s="156"/>
      <c r="E123" s="157"/>
      <c r="F123" s="45"/>
    </row>
    <row r="124" spans="1:6" ht="14.25">
      <c r="A124" s="158" t="s">
        <v>207</v>
      </c>
      <c r="B124" s="120"/>
      <c r="C124" s="92">
        <v>0</v>
      </c>
      <c r="D124" s="156"/>
      <c r="E124" s="157"/>
      <c r="F124" s="45"/>
    </row>
    <row r="125" spans="1:6" ht="14.25">
      <c r="A125" s="158" t="s">
        <v>208</v>
      </c>
      <c r="B125" s="120"/>
      <c r="C125" s="92">
        <v>0</v>
      </c>
      <c r="D125" s="156"/>
      <c r="E125" s="157"/>
      <c r="F125" s="45"/>
    </row>
    <row r="126" spans="1:6" ht="14.25">
      <c r="A126" s="158" t="s">
        <v>141</v>
      </c>
      <c r="B126" s="120"/>
      <c r="C126" s="92">
        <v>0</v>
      </c>
      <c r="D126" s="156"/>
      <c r="E126" s="157"/>
      <c r="F126" s="45"/>
    </row>
    <row r="127" spans="1:6" ht="27">
      <c r="A127" s="158" t="s">
        <v>209</v>
      </c>
      <c r="B127" s="120"/>
      <c r="C127" s="92">
        <v>0</v>
      </c>
      <c r="D127" s="156"/>
      <c r="E127" s="157"/>
      <c r="F127" s="45"/>
    </row>
    <row r="128" spans="1:6" ht="14.25">
      <c r="A128" s="155" t="s">
        <v>210</v>
      </c>
      <c r="B128" s="92">
        <f>SUM(B129:B138)</f>
        <v>870</v>
      </c>
      <c r="C128" s="92">
        <f>SUM(C129:C138)</f>
        <v>1138</v>
      </c>
      <c r="D128" s="156">
        <f>C128/B128*100</f>
        <v>130.8</v>
      </c>
      <c r="E128" s="157">
        <v>108.3</v>
      </c>
      <c r="F128" s="45"/>
    </row>
    <row r="129" spans="1:6" ht="14.25">
      <c r="A129" s="158" t="s">
        <v>132</v>
      </c>
      <c r="B129" s="120">
        <v>318</v>
      </c>
      <c r="C129" s="92">
        <v>465</v>
      </c>
      <c r="D129" s="156">
        <f>C129/B129*100</f>
        <v>146.2</v>
      </c>
      <c r="E129" s="157">
        <v>101.1</v>
      </c>
      <c r="F129" s="45"/>
    </row>
    <row r="130" spans="1:6" ht="14.25">
      <c r="A130" s="158" t="s">
        <v>133</v>
      </c>
      <c r="B130" s="120"/>
      <c r="C130" s="92">
        <v>0</v>
      </c>
      <c r="D130" s="156"/>
      <c r="E130" s="157"/>
      <c r="F130" s="45"/>
    </row>
    <row r="131" spans="1:6" ht="14.25">
      <c r="A131" s="158" t="s">
        <v>134</v>
      </c>
      <c r="B131" s="120"/>
      <c r="C131" s="92">
        <v>0</v>
      </c>
      <c r="D131" s="156"/>
      <c r="E131" s="157"/>
      <c r="F131" s="45"/>
    </row>
    <row r="132" spans="1:6" ht="14.25">
      <c r="A132" s="158" t="s">
        <v>211</v>
      </c>
      <c r="B132" s="120"/>
      <c r="C132" s="92">
        <v>0</v>
      </c>
      <c r="D132" s="156"/>
      <c r="E132" s="157"/>
      <c r="F132" s="45"/>
    </row>
    <row r="133" spans="1:6" ht="14.25">
      <c r="A133" s="158" t="s">
        <v>212</v>
      </c>
      <c r="B133" s="120"/>
      <c r="C133" s="92">
        <v>0</v>
      </c>
      <c r="D133" s="156"/>
      <c r="E133" s="157"/>
      <c r="F133" s="45"/>
    </row>
    <row r="134" spans="1:6" ht="14.25">
      <c r="A134" s="158" t="s">
        <v>213</v>
      </c>
      <c r="B134" s="120"/>
      <c r="C134" s="92">
        <v>0</v>
      </c>
      <c r="D134" s="156"/>
      <c r="E134" s="157"/>
      <c r="F134" s="45"/>
    </row>
    <row r="135" spans="1:6" ht="14.25">
      <c r="A135" s="158" t="s">
        <v>214</v>
      </c>
      <c r="B135" s="120"/>
      <c r="C135" s="92">
        <v>0</v>
      </c>
      <c r="D135" s="156"/>
      <c r="E135" s="157"/>
      <c r="F135" s="45"/>
    </row>
    <row r="136" spans="1:6" ht="14.25">
      <c r="A136" s="158" t="s">
        <v>215</v>
      </c>
      <c r="B136" s="120"/>
      <c r="C136" s="92">
        <v>0</v>
      </c>
      <c r="D136" s="156"/>
      <c r="E136" s="157">
        <v>0</v>
      </c>
      <c r="F136" s="45"/>
    </row>
    <row r="137" spans="1:6" ht="14.25">
      <c r="A137" s="158" t="s">
        <v>141</v>
      </c>
      <c r="B137" s="159">
        <v>120</v>
      </c>
      <c r="C137" s="92">
        <v>145</v>
      </c>
      <c r="D137" s="156">
        <f>C137/B137*100</f>
        <v>120.8</v>
      </c>
      <c r="E137" s="157">
        <v>105.1</v>
      </c>
      <c r="F137" s="45"/>
    </row>
    <row r="138" spans="1:6" ht="14.25">
      <c r="A138" s="158" t="s">
        <v>216</v>
      </c>
      <c r="B138" s="120">
        <v>432</v>
      </c>
      <c r="C138" s="92">
        <v>528</v>
      </c>
      <c r="D138" s="156">
        <f>C138/B138*100</f>
        <v>122.2</v>
      </c>
      <c r="E138" s="157">
        <v>119.7</v>
      </c>
      <c r="F138" s="45"/>
    </row>
    <row r="139" spans="1:6" ht="14.25">
      <c r="A139" s="155" t="s">
        <v>217</v>
      </c>
      <c r="B139" s="120"/>
      <c r="C139" s="92">
        <f>SUM(C140:C150)</f>
        <v>0</v>
      </c>
      <c r="D139" s="156"/>
      <c r="E139" s="157"/>
      <c r="F139" s="45"/>
    </row>
    <row r="140" spans="1:6" ht="14.25">
      <c r="A140" s="158" t="s">
        <v>132</v>
      </c>
      <c r="B140" s="120"/>
      <c r="C140" s="92">
        <v>0</v>
      </c>
      <c r="D140" s="156"/>
      <c r="E140" s="157"/>
      <c r="F140" s="45"/>
    </row>
    <row r="141" spans="1:6" ht="14.25">
      <c r="A141" s="158" t="s">
        <v>133</v>
      </c>
      <c r="B141" s="120"/>
      <c r="C141" s="92">
        <v>0</v>
      </c>
      <c r="D141" s="156"/>
      <c r="E141" s="157"/>
      <c r="F141" s="45"/>
    </row>
    <row r="142" spans="1:6" ht="14.25">
      <c r="A142" s="158" t="s">
        <v>134</v>
      </c>
      <c r="B142" s="120"/>
      <c r="C142" s="92">
        <v>0</v>
      </c>
      <c r="D142" s="156"/>
      <c r="E142" s="157"/>
      <c r="F142" s="45"/>
    </row>
    <row r="143" spans="1:6" ht="14.25">
      <c r="A143" s="158" t="s">
        <v>218</v>
      </c>
      <c r="B143" s="120"/>
      <c r="C143" s="92">
        <v>0</v>
      </c>
      <c r="D143" s="156"/>
      <c r="E143" s="157"/>
      <c r="F143" s="45"/>
    </row>
    <row r="144" spans="1:6" ht="14.25">
      <c r="A144" s="158" t="s">
        <v>219</v>
      </c>
      <c r="B144" s="120"/>
      <c r="C144" s="92">
        <v>0</v>
      </c>
      <c r="D144" s="156"/>
      <c r="E144" s="157"/>
      <c r="F144" s="45"/>
    </row>
    <row r="145" spans="1:6" ht="27">
      <c r="A145" s="158" t="s">
        <v>220</v>
      </c>
      <c r="B145" s="120"/>
      <c r="C145" s="92">
        <v>0</v>
      </c>
      <c r="D145" s="156"/>
      <c r="E145" s="157"/>
      <c r="F145" s="45"/>
    </row>
    <row r="146" spans="1:6" ht="14.25">
      <c r="A146" s="158" t="s">
        <v>221</v>
      </c>
      <c r="B146" s="120"/>
      <c r="C146" s="92">
        <v>0</v>
      </c>
      <c r="D146" s="156"/>
      <c r="E146" s="157"/>
      <c r="F146" s="45"/>
    </row>
    <row r="147" spans="1:6" ht="14.25">
      <c r="A147" s="158" t="s">
        <v>222</v>
      </c>
      <c r="B147" s="120"/>
      <c r="C147" s="92">
        <v>0</v>
      </c>
      <c r="D147" s="156"/>
      <c r="E147" s="157"/>
      <c r="F147" s="45"/>
    </row>
    <row r="148" spans="1:6" ht="14.25">
      <c r="A148" s="158" t="s">
        <v>223</v>
      </c>
      <c r="B148" s="120"/>
      <c r="C148" s="92">
        <v>0</v>
      </c>
      <c r="D148" s="156"/>
      <c r="E148" s="157"/>
      <c r="F148" s="45"/>
    </row>
    <row r="149" spans="1:6" ht="14.25">
      <c r="A149" s="158" t="s">
        <v>141</v>
      </c>
      <c r="B149" s="120"/>
      <c r="C149" s="92">
        <v>0</v>
      </c>
      <c r="D149" s="156"/>
      <c r="E149" s="157"/>
      <c r="F149" s="45"/>
    </row>
    <row r="150" spans="1:6" ht="27">
      <c r="A150" s="158" t="s">
        <v>224</v>
      </c>
      <c r="B150" s="120"/>
      <c r="C150" s="92">
        <v>0</v>
      </c>
      <c r="D150" s="156"/>
      <c r="E150" s="157"/>
      <c r="F150" s="45"/>
    </row>
    <row r="151" spans="1:6" ht="14.25">
      <c r="A151" s="155" t="s">
        <v>225</v>
      </c>
      <c r="B151" s="92">
        <f>SUM(B152:B160)</f>
        <v>2311</v>
      </c>
      <c r="C151" s="92">
        <f>SUM(C152:C160)</f>
        <v>2673</v>
      </c>
      <c r="D151" s="156">
        <f>C151/B151*100</f>
        <v>115.7</v>
      </c>
      <c r="E151" s="157">
        <v>157.2</v>
      </c>
      <c r="F151" s="45"/>
    </row>
    <row r="152" spans="1:6" ht="14.25">
      <c r="A152" s="158" t="s">
        <v>132</v>
      </c>
      <c r="B152" s="120">
        <v>1261</v>
      </c>
      <c r="C152" s="92">
        <v>2046</v>
      </c>
      <c r="D152" s="156">
        <f>C152/B152*100</f>
        <v>162.3</v>
      </c>
      <c r="E152" s="157">
        <v>143.8</v>
      </c>
      <c r="F152" s="45"/>
    </row>
    <row r="153" spans="1:6" ht="14.25">
      <c r="A153" s="158" t="s">
        <v>133</v>
      </c>
      <c r="B153" s="120"/>
      <c r="C153" s="92">
        <v>12</v>
      </c>
      <c r="D153" s="156"/>
      <c r="E153" s="157"/>
      <c r="F153" s="45"/>
    </row>
    <row r="154" spans="1:6" ht="14.25">
      <c r="A154" s="158" t="s">
        <v>134</v>
      </c>
      <c r="B154" s="120"/>
      <c r="C154" s="92">
        <v>0</v>
      </c>
      <c r="D154" s="156"/>
      <c r="E154" s="157"/>
      <c r="F154" s="45"/>
    </row>
    <row r="155" spans="1:6" ht="14.25">
      <c r="A155" s="158" t="s">
        <v>226</v>
      </c>
      <c r="B155" s="92">
        <v>80</v>
      </c>
      <c r="C155" s="92">
        <v>50</v>
      </c>
      <c r="D155" s="156">
        <f>C155/B155*100</f>
        <v>62.5</v>
      </c>
      <c r="E155" s="157"/>
      <c r="F155" s="45"/>
    </row>
    <row r="156" spans="1:6" ht="14.25">
      <c r="A156" s="158" t="s">
        <v>227</v>
      </c>
      <c r="B156" s="120"/>
      <c r="C156" s="92">
        <v>0</v>
      </c>
      <c r="D156" s="156"/>
      <c r="E156" s="157"/>
      <c r="F156" s="45"/>
    </row>
    <row r="157" spans="1:6" ht="14.25">
      <c r="A157" s="158" t="s">
        <v>228</v>
      </c>
      <c r="B157" s="92">
        <v>45</v>
      </c>
      <c r="C157" s="92">
        <v>30</v>
      </c>
      <c r="D157" s="156">
        <f>C157/B157*100</f>
        <v>66.7</v>
      </c>
      <c r="E157" s="157"/>
      <c r="F157" s="45"/>
    </row>
    <row r="158" spans="1:6" ht="14.25">
      <c r="A158" s="158" t="s">
        <v>175</v>
      </c>
      <c r="B158" s="92">
        <v>25</v>
      </c>
      <c r="C158" s="92">
        <v>24</v>
      </c>
      <c r="D158" s="156">
        <f>C158/B158*100</f>
        <v>96</v>
      </c>
      <c r="E158" s="157"/>
      <c r="F158" s="45"/>
    </row>
    <row r="159" spans="1:6" ht="14.25">
      <c r="A159" s="158" t="s">
        <v>141</v>
      </c>
      <c r="B159" s="120"/>
      <c r="C159" s="92">
        <v>0</v>
      </c>
      <c r="D159" s="156"/>
      <c r="E159" s="157"/>
      <c r="F159" s="45"/>
    </row>
    <row r="160" spans="1:6" ht="27">
      <c r="A160" s="158" t="s">
        <v>229</v>
      </c>
      <c r="B160" s="92">
        <v>900</v>
      </c>
      <c r="C160" s="92">
        <v>511</v>
      </c>
      <c r="D160" s="156">
        <f>C160/B160*100</f>
        <v>56.8</v>
      </c>
      <c r="E160" s="157">
        <v>184.5</v>
      </c>
      <c r="F160" s="45"/>
    </row>
    <row r="161" spans="1:6" ht="27">
      <c r="A161" s="155" t="s">
        <v>230</v>
      </c>
      <c r="B161" s="92">
        <f>SUM(B162:B173)</f>
        <v>323</v>
      </c>
      <c r="C161" s="92">
        <f>SUM(C162:C173)</f>
        <v>316</v>
      </c>
      <c r="D161" s="156">
        <f>C161/B161*100</f>
        <v>97.8</v>
      </c>
      <c r="E161" s="157">
        <v>877.8</v>
      </c>
      <c r="F161" s="45"/>
    </row>
    <row r="162" spans="1:6" ht="14.25">
      <c r="A162" s="158" t="s">
        <v>132</v>
      </c>
      <c r="B162" s="92">
        <v>136</v>
      </c>
      <c r="C162" s="92">
        <v>136</v>
      </c>
      <c r="D162" s="156">
        <f>C162/B162*100</f>
        <v>100</v>
      </c>
      <c r="E162" s="157"/>
      <c r="F162" s="45"/>
    </row>
    <row r="163" spans="1:6" ht="14.25">
      <c r="A163" s="158" t="s">
        <v>133</v>
      </c>
      <c r="B163" s="120"/>
      <c r="C163" s="92">
        <v>0</v>
      </c>
      <c r="D163" s="156"/>
      <c r="E163" s="157"/>
      <c r="F163" s="45"/>
    </row>
    <row r="164" spans="1:6" ht="14.25">
      <c r="A164" s="158" t="s">
        <v>134</v>
      </c>
      <c r="B164" s="120"/>
      <c r="C164" s="92">
        <v>0</v>
      </c>
      <c r="D164" s="156"/>
      <c r="E164" s="157"/>
      <c r="F164" s="45"/>
    </row>
    <row r="165" spans="1:6" ht="27">
      <c r="A165" s="158" t="s">
        <v>231</v>
      </c>
      <c r="B165" s="120"/>
      <c r="C165" s="92">
        <v>0</v>
      </c>
      <c r="D165" s="156"/>
      <c r="E165" s="157"/>
      <c r="F165" s="45"/>
    </row>
    <row r="166" spans="1:6" ht="27">
      <c r="A166" s="158" t="s">
        <v>232</v>
      </c>
      <c r="B166" s="120"/>
      <c r="C166" s="92">
        <v>0</v>
      </c>
      <c r="D166" s="156"/>
      <c r="E166" s="157"/>
      <c r="F166" s="45"/>
    </row>
    <row r="167" spans="1:6" ht="27">
      <c r="A167" s="158" t="s">
        <v>233</v>
      </c>
      <c r="B167" s="92">
        <v>92</v>
      </c>
      <c r="C167" s="92">
        <v>22</v>
      </c>
      <c r="D167" s="156">
        <f>C167/B167*100</f>
        <v>23.9</v>
      </c>
      <c r="E167" s="157"/>
      <c r="F167" s="45"/>
    </row>
    <row r="168" spans="1:6" ht="27">
      <c r="A168" s="158" t="s">
        <v>234</v>
      </c>
      <c r="B168" s="120"/>
      <c r="C168" s="92">
        <v>0</v>
      </c>
      <c r="D168" s="156"/>
      <c r="E168" s="157"/>
      <c r="F168" s="45"/>
    </row>
    <row r="169" spans="1:6" ht="14.25">
      <c r="A169" s="158" t="s">
        <v>235</v>
      </c>
      <c r="B169" s="120"/>
      <c r="C169" s="92">
        <v>0</v>
      </c>
      <c r="D169" s="156"/>
      <c r="E169" s="157">
        <v>0</v>
      </c>
      <c r="F169" s="45"/>
    </row>
    <row r="170" spans="1:6" ht="14.25">
      <c r="A170" s="158" t="s">
        <v>236</v>
      </c>
      <c r="B170" s="120"/>
      <c r="C170" s="92">
        <v>0</v>
      </c>
      <c r="D170" s="156"/>
      <c r="E170" s="157"/>
      <c r="F170" s="45"/>
    </row>
    <row r="171" spans="1:6" ht="14.25">
      <c r="A171" s="158" t="s">
        <v>175</v>
      </c>
      <c r="B171" s="120"/>
      <c r="C171" s="92">
        <v>0</v>
      </c>
      <c r="D171" s="156"/>
      <c r="E171" s="157"/>
      <c r="F171" s="45"/>
    </row>
    <row r="172" spans="1:6" ht="14.25">
      <c r="A172" s="158" t="s">
        <v>141</v>
      </c>
      <c r="B172" s="92">
        <v>95</v>
      </c>
      <c r="C172" s="92">
        <v>130</v>
      </c>
      <c r="D172" s="156">
        <f>C172/B172*100</f>
        <v>136.8</v>
      </c>
      <c r="E172" s="157">
        <v>3250</v>
      </c>
      <c r="F172" s="45"/>
    </row>
    <row r="173" spans="1:6" ht="27">
      <c r="A173" s="158" t="s">
        <v>237</v>
      </c>
      <c r="B173" s="120"/>
      <c r="C173" s="92">
        <v>28</v>
      </c>
      <c r="D173" s="156"/>
      <c r="E173" s="157">
        <v>93.3</v>
      </c>
      <c r="F173" s="45"/>
    </row>
    <row r="174" spans="1:6" ht="14.25">
      <c r="A174" s="155" t="s">
        <v>238</v>
      </c>
      <c r="B174" s="120"/>
      <c r="C174" s="92">
        <f>SUM(C175:C180)</f>
        <v>28</v>
      </c>
      <c r="D174" s="156"/>
      <c r="E174" s="157">
        <v>70</v>
      </c>
      <c r="F174" s="45"/>
    </row>
    <row r="175" spans="1:6" ht="14.25">
      <c r="A175" s="158" t="s">
        <v>132</v>
      </c>
      <c r="B175" s="120"/>
      <c r="C175" s="92">
        <v>0</v>
      </c>
      <c r="D175" s="156"/>
      <c r="E175" s="157"/>
      <c r="F175" s="45"/>
    </row>
    <row r="176" spans="1:6" ht="14.25">
      <c r="A176" s="158" t="s">
        <v>133</v>
      </c>
      <c r="B176" s="120"/>
      <c r="C176" s="92">
        <v>0</v>
      </c>
      <c r="D176" s="156"/>
      <c r="E176" s="157"/>
      <c r="F176" s="45"/>
    </row>
    <row r="177" spans="1:6" ht="14.25">
      <c r="A177" s="158" t="s">
        <v>134</v>
      </c>
      <c r="B177" s="120"/>
      <c r="C177" s="92">
        <v>0</v>
      </c>
      <c r="D177" s="156"/>
      <c r="E177" s="157"/>
      <c r="F177" s="45"/>
    </row>
    <row r="178" spans="1:6" ht="14.25">
      <c r="A178" s="158" t="s">
        <v>239</v>
      </c>
      <c r="B178" s="120"/>
      <c r="C178" s="92">
        <v>28</v>
      </c>
      <c r="D178" s="156"/>
      <c r="E178" s="157">
        <v>70</v>
      </c>
      <c r="F178" s="45"/>
    </row>
    <row r="179" spans="1:6" ht="14.25">
      <c r="A179" s="158" t="s">
        <v>141</v>
      </c>
      <c r="B179" s="120"/>
      <c r="C179" s="92">
        <v>0</v>
      </c>
      <c r="D179" s="156"/>
      <c r="E179" s="157"/>
      <c r="F179" s="45"/>
    </row>
    <row r="180" spans="1:6" ht="14.25">
      <c r="A180" s="158" t="s">
        <v>240</v>
      </c>
      <c r="B180" s="120"/>
      <c r="C180" s="92">
        <v>0</v>
      </c>
      <c r="D180" s="156"/>
      <c r="E180" s="157"/>
      <c r="F180" s="45"/>
    </row>
    <row r="181" spans="1:6" ht="14.25">
      <c r="A181" s="155" t="s">
        <v>241</v>
      </c>
      <c r="B181" s="92">
        <f>SUM(B182:B187)</f>
        <v>122</v>
      </c>
      <c r="C181" s="92">
        <f>SUM(C182:C187)</f>
        <v>144</v>
      </c>
      <c r="D181" s="156">
        <f>C181/B181*100</f>
        <v>118</v>
      </c>
      <c r="E181" s="157">
        <v>84.7</v>
      </c>
      <c r="F181" s="45"/>
    </row>
    <row r="182" spans="1:6" ht="14.25">
      <c r="A182" s="158" t="s">
        <v>132</v>
      </c>
      <c r="B182" s="92">
        <v>65</v>
      </c>
      <c r="C182" s="92">
        <v>86</v>
      </c>
      <c r="D182" s="156">
        <f>C182/B182*100</f>
        <v>132.3</v>
      </c>
      <c r="E182" s="157">
        <v>107.5</v>
      </c>
      <c r="F182" s="45"/>
    </row>
    <row r="183" spans="1:6" ht="14.25">
      <c r="A183" s="158" t="s">
        <v>133</v>
      </c>
      <c r="B183" s="92">
        <v>6</v>
      </c>
      <c r="C183" s="92">
        <v>6</v>
      </c>
      <c r="D183" s="156">
        <f>C183/B183*100</f>
        <v>100</v>
      </c>
      <c r="E183" s="157">
        <v>85.7</v>
      </c>
      <c r="F183" s="45"/>
    </row>
    <row r="184" spans="1:6" ht="14.25">
      <c r="A184" s="158" t="s">
        <v>134</v>
      </c>
      <c r="B184" s="120"/>
      <c r="C184" s="92">
        <v>0</v>
      </c>
      <c r="D184" s="156"/>
      <c r="E184" s="157"/>
      <c r="F184" s="45"/>
    </row>
    <row r="185" spans="1:6" ht="14.25">
      <c r="A185" s="158" t="s">
        <v>242</v>
      </c>
      <c r="B185" s="92">
        <v>49</v>
      </c>
      <c r="C185" s="92">
        <v>49</v>
      </c>
      <c r="D185" s="156">
        <f>C185/B185*100</f>
        <v>100</v>
      </c>
      <c r="E185" s="157">
        <v>62.8</v>
      </c>
      <c r="F185" s="45"/>
    </row>
    <row r="186" spans="1:6" ht="14.25">
      <c r="A186" s="158" t="s">
        <v>141</v>
      </c>
      <c r="B186" s="92">
        <v>2</v>
      </c>
      <c r="C186" s="92">
        <v>3</v>
      </c>
      <c r="D186" s="156">
        <f>C186/B186*100</f>
        <v>150</v>
      </c>
      <c r="E186" s="157">
        <v>60</v>
      </c>
      <c r="F186" s="45"/>
    </row>
    <row r="187" spans="1:6" ht="14.25">
      <c r="A187" s="158" t="s">
        <v>243</v>
      </c>
      <c r="B187" s="120"/>
      <c r="C187" s="92">
        <v>0</v>
      </c>
      <c r="D187" s="156"/>
      <c r="E187" s="157"/>
      <c r="F187" s="45"/>
    </row>
    <row r="188" spans="1:6" ht="14.25">
      <c r="A188" s="155" t="s">
        <v>244</v>
      </c>
      <c r="B188" s="92">
        <f>SUM(B189:B196)</f>
        <v>174</v>
      </c>
      <c r="C188" s="92">
        <f>SUM(C189:C196)</f>
        <v>224</v>
      </c>
      <c r="D188" s="156">
        <f>C188/B188*100</f>
        <v>128.7</v>
      </c>
      <c r="E188" s="157">
        <v>109.8</v>
      </c>
      <c r="F188" s="45"/>
    </row>
    <row r="189" spans="1:6" ht="14.25">
      <c r="A189" s="158" t="s">
        <v>132</v>
      </c>
      <c r="B189" s="120">
        <v>130</v>
      </c>
      <c r="C189" s="92">
        <v>167</v>
      </c>
      <c r="D189" s="156">
        <f>C189/B189*100</f>
        <v>128.5</v>
      </c>
      <c r="E189" s="157">
        <v>111.3</v>
      </c>
      <c r="F189" s="45"/>
    </row>
    <row r="190" spans="1:6" ht="14.25">
      <c r="A190" s="158" t="s">
        <v>133</v>
      </c>
      <c r="B190" s="120"/>
      <c r="C190" s="92">
        <v>0</v>
      </c>
      <c r="D190" s="156"/>
      <c r="E190" s="157"/>
      <c r="F190" s="45"/>
    </row>
    <row r="191" spans="1:6" ht="14.25">
      <c r="A191" s="158" t="s">
        <v>134</v>
      </c>
      <c r="B191" s="120"/>
      <c r="C191" s="92">
        <v>0</v>
      </c>
      <c r="D191" s="156"/>
      <c r="E191" s="157"/>
      <c r="F191" s="45"/>
    </row>
    <row r="192" spans="1:6" ht="14.25">
      <c r="A192" s="158" t="s">
        <v>245</v>
      </c>
      <c r="B192" s="120"/>
      <c r="C192" s="92">
        <v>0</v>
      </c>
      <c r="D192" s="156"/>
      <c r="E192" s="157"/>
      <c r="F192" s="45"/>
    </row>
    <row r="193" spans="1:6" ht="14.25">
      <c r="A193" s="158" t="s">
        <v>246</v>
      </c>
      <c r="B193" s="92">
        <v>23</v>
      </c>
      <c r="C193" s="92">
        <v>29</v>
      </c>
      <c r="D193" s="156">
        <f>C193/B193*100</f>
        <v>126.1</v>
      </c>
      <c r="E193" s="157">
        <v>87.9</v>
      </c>
      <c r="F193" s="45"/>
    </row>
    <row r="194" spans="1:6" ht="14.25">
      <c r="A194" s="158" t="s">
        <v>247</v>
      </c>
      <c r="B194" s="92">
        <v>21</v>
      </c>
      <c r="C194" s="92">
        <v>28</v>
      </c>
      <c r="D194" s="156">
        <f>C194/B194*100</f>
        <v>133.3</v>
      </c>
      <c r="E194" s="157">
        <v>133.3</v>
      </c>
      <c r="F194" s="45"/>
    </row>
    <row r="195" spans="1:6" ht="14.25">
      <c r="A195" s="158" t="s">
        <v>141</v>
      </c>
      <c r="B195" s="120"/>
      <c r="C195" s="92">
        <v>0</v>
      </c>
      <c r="D195" s="156"/>
      <c r="E195" s="157"/>
      <c r="F195" s="45"/>
    </row>
    <row r="196" spans="1:6" ht="27">
      <c r="A196" s="158" t="s">
        <v>248</v>
      </c>
      <c r="B196" s="120"/>
      <c r="C196" s="92">
        <v>0</v>
      </c>
      <c r="D196" s="156"/>
      <c r="E196" s="157"/>
      <c r="F196" s="45"/>
    </row>
    <row r="197" spans="1:6" ht="14.25">
      <c r="A197" s="155" t="s">
        <v>249</v>
      </c>
      <c r="B197" s="92">
        <f>SUM(B198:B202)</f>
        <v>189</v>
      </c>
      <c r="C197" s="92">
        <f>SUM(C198:C202)</f>
        <v>230</v>
      </c>
      <c r="D197" s="156">
        <f>C197/B197*100</f>
        <v>121.7</v>
      </c>
      <c r="E197" s="157">
        <v>71.2</v>
      </c>
      <c r="F197" s="45"/>
    </row>
    <row r="198" spans="1:6" ht="14.25">
      <c r="A198" s="158" t="s">
        <v>132</v>
      </c>
      <c r="B198" s="92">
        <v>123</v>
      </c>
      <c r="C198" s="92">
        <v>158</v>
      </c>
      <c r="D198" s="156">
        <f>C198/B198*100</f>
        <v>128.5</v>
      </c>
      <c r="E198" s="157">
        <v>101.3</v>
      </c>
      <c r="F198" s="45"/>
    </row>
    <row r="199" spans="1:6" ht="14.25">
      <c r="A199" s="158" t="s">
        <v>133</v>
      </c>
      <c r="B199" s="120"/>
      <c r="C199" s="92">
        <v>0</v>
      </c>
      <c r="D199" s="156"/>
      <c r="E199" s="157"/>
      <c r="F199" s="45"/>
    </row>
    <row r="200" spans="1:6" ht="14.25">
      <c r="A200" s="158" t="s">
        <v>134</v>
      </c>
      <c r="B200" s="120"/>
      <c r="C200" s="92">
        <v>0</v>
      </c>
      <c r="D200" s="156"/>
      <c r="E200" s="157"/>
      <c r="F200" s="45"/>
    </row>
    <row r="201" spans="1:6" ht="14.25">
      <c r="A201" s="158" t="s">
        <v>250</v>
      </c>
      <c r="B201" s="92">
        <v>66</v>
      </c>
      <c r="C201" s="92">
        <v>72</v>
      </c>
      <c r="D201" s="156">
        <f>C201/B201*100</f>
        <v>109.1</v>
      </c>
      <c r="E201" s="157">
        <v>44.7</v>
      </c>
      <c r="F201" s="45"/>
    </row>
    <row r="202" spans="1:6" ht="14.25">
      <c r="A202" s="158" t="s">
        <v>251</v>
      </c>
      <c r="B202" s="120"/>
      <c r="C202" s="92">
        <v>0</v>
      </c>
      <c r="D202" s="156"/>
      <c r="E202" s="157">
        <v>0</v>
      </c>
      <c r="F202" s="45"/>
    </row>
    <row r="203" spans="1:6" ht="27">
      <c r="A203" s="155" t="s">
        <v>252</v>
      </c>
      <c r="B203" s="92">
        <f>SUM(B204:B209)</f>
        <v>110</v>
      </c>
      <c r="C203" s="92">
        <f>SUM(C204:C209)</f>
        <v>213</v>
      </c>
      <c r="D203" s="156">
        <f>C203/B203*100</f>
        <v>193.6</v>
      </c>
      <c r="E203" s="157">
        <v>169.1</v>
      </c>
      <c r="F203" s="45"/>
    </row>
    <row r="204" spans="1:6" ht="14.25">
      <c r="A204" s="158" t="s">
        <v>132</v>
      </c>
      <c r="B204" s="92">
        <v>78</v>
      </c>
      <c r="C204" s="92">
        <v>181</v>
      </c>
      <c r="D204" s="156">
        <f>C204/B204*100</f>
        <v>232.1</v>
      </c>
      <c r="E204" s="157">
        <v>190.5</v>
      </c>
      <c r="F204" s="45"/>
    </row>
    <row r="205" spans="1:6" ht="14.25">
      <c r="A205" s="158" t="s">
        <v>133</v>
      </c>
      <c r="B205" s="92">
        <v>32</v>
      </c>
      <c r="C205" s="92">
        <v>32</v>
      </c>
      <c r="D205" s="156">
        <f>C205/B205*100</f>
        <v>100</v>
      </c>
      <c r="E205" s="157">
        <v>114.3</v>
      </c>
      <c r="F205" s="45"/>
    </row>
    <row r="206" spans="1:6" ht="14.25">
      <c r="A206" s="158" t="s">
        <v>134</v>
      </c>
      <c r="B206" s="120"/>
      <c r="C206" s="92">
        <v>0</v>
      </c>
      <c r="D206" s="156"/>
      <c r="E206" s="157"/>
      <c r="F206" s="45"/>
    </row>
    <row r="207" spans="1:6" ht="14.25">
      <c r="A207" s="158" t="s">
        <v>146</v>
      </c>
      <c r="B207" s="120"/>
      <c r="C207" s="92">
        <v>0</v>
      </c>
      <c r="D207" s="156"/>
      <c r="E207" s="157"/>
      <c r="F207" s="45"/>
    </row>
    <row r="208" spans="1:6" ht="14.25">
      <c r="A208" s="158" t="s">
        <v>141</v>
      </c>
      <c r="B208" s="120"/>
      <c r="C208" s="92">
        <v>0</v>
      </c>
      <c r="D208" s="156"/>
      <c r="E208" s="157"/>
      <c r="F208" s="45"/>
    </row>
    <row r="209" spans="1:6" ht="27">
      <c r="A209" s="158" t="s">
        <v>253</v>
      </c>
      <c r="B209" s="120"/>
      <c r="C209" s="92">
        <v>0</v>
      </c>
      <c r="D209" s="156"/>
      <c r="E209" s="157">
        <v>0</v>
      </c>
      <c r="F209" s="45"/>
    </row>
    <row r="210" spans="1:6" ht="14.25">
      <c r="A210" s="155" t="s">
        <v>254</v>
      </c>
      <c r="B210" s="92">
        <f>SUM(B211:B217)</f>
        <v>704</v>
      </c>
      <c r="C210" s="92">
        <f>SUM(C211:C217)</f>
        <v>848</v>
      </c>
      <c r="D210" s="156">
        <f>C210/B210*100</f>
        <v>120.5</v>
      </c>
      <c r="E210" s="157">
        <v>99.9</v>
      </c>
      <c r="F210" s="45"/>
    </row>
    <row r="211" spans="1:6" ht="14.25">
      <c r="A211" s="158" t="s">
        <v>132</v>
      </c>
      <c r="B211" s="120">
        <v>340</v>
      </c>
      <c r="C211" s="92">
        <v>450</v>
      </c>
      <c r="D211" s="156">
        <f>C211/B211*100</f>
        <v>132.4</v>
      </c>
      <c r="E211" s="157">
        <v>104.2</v>
      </c>
      <c r="F211" s="45"/>
    </row>
    <row r="212" spans="1:6" ht="14.25">
      <c r="A212" s="158" t="s">
        <v>133</v>
      </c>
      <c r="B212" s="120">
        <v>114</v>
      </c>
      <c r="C212" s="92">
        <v>122</v>
      </c>
      <c r="D212" s="156">
        <f>C212/B212*100</f>
        <v>107</v>
      </c>
      <c r="E212" s="157">
        <v>100.8</v>
      </c>
      <c r="F212" s="45"/>
    </row>
    <row r="213" spans="1:6" ht="14.25">
      <c r="A213" s="158" t="s">
        <v>134</v>
      </c>
      <c r="B213" s="120"/>
      <c r="C213" s="92">
        <v>0</v>
      </c>
      <c r="D213" s="156"/>
      <c r="E213" s="157"/>
      <c r="F213" s="45"/>
    </row>
    <row r="214" spans="1:6" ht="14.25">
      <c r="A214" s="158" t="s">
        <v>255</v>
      </c>
      <c r="B214" s="120"/>
      <c r="C214" s="92">
        <v>0</v>
      </c>
      <c r="D214" s="156"/>
      <c r="E214" s="157"/>
      <c r="F214" s="45"/>
    </row>
    <row r="215" spans="1:6" ht="14.25">
      <c r="A215" s="158" t="s">
        <v>256</v>
      </c>
      <c r="B215" s="120"/>
      <c r="C215" s="92">
        <v>0</v>
      </c>
      <c r="D215" s="156"/>
      <c r="E215" s="157"/>
      <c r="F215" s="45"/>
    </row>
    <row r="216" spans="1:6" ht="14.25">
      <c r="A216" s="158" t="s">
        <v>141</v>
      </c>
      <c r="B216" s="120">
        <v>28</v>
      </c>
      <c r="C216" s="92">
        <v>38</v>
      </c>
      <c r="D216" s="156">
        <f>C216/B216*100</f>
        <v>135.7</v>
      </c>
      <c r="E216" s="157">
        <v>86.4</v>
      </c>
      <c r="F216" s="45"/>
    </row>
    <row r="217" spans="1:6" ht="27">
      <c r="A217" s="158" t="s">
        <v>257</v>
      </c>
      <c r="B217" s="120">
        <v>222</v>
      </c>
      <c r="C217" s="92">
        <v>238</v>
      </c>
      <c r="D217" s="156">
        <f>C217/B217*100</f>
        <v>107.2</v>
      </c>
      <c r="E217" s="157">
        <v>94.4</v>
      </c>
      <c r="F217" s="45"/>
    </row>
    <row r="218" spans="1:6" ht="27">
      <c r="A218" s="155" t="s">
        <v>258</v>
      </c>
      <c r="B218" s="92">
        <f>SUM(B219:B224)</f>
        <v>831</v>
      </c>
      <c r="C218" s="92">
        <f>SUM(C219:C224)</f>
        <v>1057</v>
      </c>
      <c r="D218" s="156">
        <f>C218/B218*100</f>
        <v>127.2</v>
      </c>
      <c r="E218" s="157">
        <v>103.7</v>
      </c>
      <c r="F218" s="45"/>
    </row>
    <row r="219" spans="1:6" ht="14.25">
      <c r="A219" s="158" t="s">
        <v>132</v>
      </c>
      <c r="B219" s="120">
        <v>795</v>
      </c>
      <c r="C219" s="92">
        <v>1021</v>
      </c>
      <c r="D219" s="156">
        <f>C219/B219*100</f>
        <v>128.4</v>
      </c>
      <c r="E219" s="157">
        <v>103.9</v>
      </c>
      <c r="F219" s="45"/>
    </row>
    <row r="220" spans="1:6" ht="14.25">
      <c r="A220" s="158" t="s">
        <v>133</v>
      </c>
      <c r="B220" s="120"/>
      <c r="C220" s="92">
        <v>0</v>
      </c>
      <c r="D220" s="156"/>
      <c r="E220" s="157"/>
      <c r="F220" s="45"/>
    </row>
    <row r="221" spans="1:6" ht="14.25">
      <c r="A221" s="158" t="s">
        <v>134</v>
      </c>
      <c r="B221" s="120"/>
      <c r="C221" s="92">
        <v>0</v>
      </c>
      <c r="D221" s="156"/>
      <c r="E221" s="157"/>
      <c r="F221" s="45"/>
    </row>
    <row r="222" spans="1:6" ht="14.25">
      <c r="A222" s="158" t="s">
        <v>259</v>
      </c>
      <c r="B222" s="120"/>
      <c r="C222" s="92">
        <v>0</v>
      </c>
      <c r="D222" s="156"/>
      <c r="E222" s="157"/>
      <c r="F222" s="45"/>
    </row>
    <row r="223" spans="1:6" ht="14.25">
      <c r="A223" s="158" t="s">
        <v>141</v>
      </c>
      <c r="B223" s="120"/>
      <c r="C223" s="92">
        <v>0</v>
      </c>
      <c r="D223" s="156"/>
      <c r="E223" s="157"/>
      <c r="F223" s="45"/>
    </row>
    <row r="224" spans="1:6" ht="40.5">
      <c r="A224" s="158" t="s">
        <v>260</v>
      </c>
      <c r="B224" s="120">
        <v>36</v>
      </c>
      <c r="C224" s="92">
        <v>36</v>
      </c>
      <c r="D224" s="156">
        <f>C224/B224*100</f>
        <v>100</v>
      </c>
      <c r="E224" s="157">
        <v>100</v>
      </c>
      <c r="F224" s="45"/>
    </row>
    <row r="225" spans="1:6" ht="14.25">
      <c r="A225" s="155" t="s">
        <v>261</v>
      </c>
      <c r="B225" s="92">
        <f>SUM(B226:B230)</f>
        <v>504</v>
      </c>
      <c r="C225" s="92">
        <f>SUM(C226:C230)</f>
        <v>602</v>
      </c>
      <c r="D225" s="156">
        <f>C225/B225*100</f>
        <v>119.4</v>
      </c>
      <c r="E225" s="157">
        <v>93.8</v>
      </c>
      <c r="F225" s="45"/>
    </row>
    <row r="226" spans="1:6" ht="14.25">
      <c r="A226" s="158" t="s">
        <v>132</v>
      </c>
      <c r="B226" s="120">
        <v>238</v>
      </c>
      <c r="C226" s="92">
        <v>323</v>
      </c>
      <c r="D226" s="156">
        <f>C226/B226*100</f>
        <v>135.7</v>
      </c>
      <c r="E226" s="157">
        <v>101.3</v>
      </c>
      <c r="F226" s="45"/>
    </row>
    <row r="227" spans="1:6" ht="14.25">
      <c r="A227" s="158" t="s">
        <v>133</v>
      </c>
      <c r="B227" s="120"/>
      <c r="C227" s="92">
        <v>0</v>
      </c>
      <c r="D227" s="156"/>
      <c r="E227" s="157"/>
      <c r="F227" s="45"/>
    </row>
    <row r="228" spans="1:6" ht="14.25">
      <c r="A228" s="158" t="s">
        <v>134</v>
      </c>
      <c r="B228" s="120"/>
      <c r="C228" s="92">
        <v>0</v>
      </c>
      <c r="D228" s="156"/>
      <c r="E228" s="157"/>
      <c r="F228" s="45"/>
    </row>
    <row r="229" spans="1:6" ht="14.25">
      <c r="A229" s="158" t="s">
        <v>141</v>
      </c>
      <c r="B229" s="120"/>
      <c r="C229" s="92">
        <v>0</v>
      </c>
      <c r="D229" s="156"/>
      <c r="E229" s="157"/>
      <c r="F229" s="45"/>
    </row>
    <row r="230" spans="1:6" ht="14.25">
      <c r="A230" s="158" t="s">
        <v>262</v>
      </c>
      <c r="B230" s="120">
        <v>266</v>
      </c>
      <c r="C230" s="92">
        <v>279</v>
      </c>
      <c r="D230" s="156">
        <f>C230/B230*100</f>
        <v>104.9</v>
      </c>
      <c r="E230" s="157">
        <v>86.4</v>
      </c>
      <c r="F230" s="45"/>
    </row>
    <row r="231" spans="1:6" ht="14.25">
      <c r="A231" s="155" t="s">
        <v>263</v>
      </c>
      <c r="B231" s="92">
        <f>SUM(B232:B236)</f>
        <v>737</v>
      </c>
      <c r="C231" s="92">
        <f>SUM(C232:C236)</f>
        <v>1086</v>
      </c>
      <c r="D231" s="156">
        <f>C231/B231*100</f>
        <v>147.4</v>
      </c>
      <c r="E231" s="157">
        <v>101.3</v>
      </c>
      <c r="F231" s="45"/>
    </row>
    <row r="232" spans="1:6" ht="14.25">
      <c r="A232" s="158" t="s">
        <v>132</v>
      </c>
      <c r="B232" s="120">
        <v>221</v>
      </c>
      <c r="C232" s="92">
        <v>309</v>
      </c>
      <c r="D232" s="156">
        <f>C232/B232*100</f>
        <v>139.8</v>
      </c>
      <c r="E232" s="157">
        <v>103.3</v>
      </c>
      <c r="F232" s="45"/>
    </row>
    <row r="233" spans="1:6" ht="14.25">
      <c r="A233" s="158" t="s">
        <v>133</v>
      </c>
      <c r="B233" s="120">
        <v>1</v>
      </c>
      <c r="C233" s="92">
        <v>1</v>
      </c>
      <c r="D233" s="156">
        <f>C233/B233*100</f>
        <v>100</v>
      </c>
      <c r="E233" s="157">
        <v>50</v>
      </c>
      <c r="F233" s="45"/>
    </row>
    <row r="234" spans="1:6" ht="14.25">
      <c r="A234" s="158" t="s">
        <v>134</v>
      </c>
      <c r="B234" s="120"/>
      <c r="C234" s="92">
        <v>0</v>
      </c>
      <c r="D234" s="156"/>
      <c r="E234" s="157"/>
      <c r="F234" s="45"/>
    </row>
    <row r="235" spans="1:6" ht="14.25">
      <c r="A235" s="158" t="s">
        <v>141</v>
      </c>
      <c r="B235" s="120"/>
      <c r="C235" s="92">
        <v>0</v>
      </c>
      <c r="D235" s="156"/>
      <c r="E235" s="157"/>
      <c r="F235" s="45"/>
    </row>
    <row r="236" spans="1:6" ht="14.25">
      <c r="A236" s="158" t="s">
        <v>264</v>
      </c>
      <c r="B236" s="120">
        <v>515</v>
      </c>
      <c r="C236" s="92">
        <v>776</v>
      </c>
      <c r="D236" s="156">
        <f>C236/B236*100</f>
        <v>150.7</v>
      </c>
      <c r="E236" s="157">
        <v>100.7</v>
      </c>
      <c r="F236" s="45"/>
    </row>
    <row r="237" spans="1:6" ht="14.25">
      <c r="A237" s="155" t="s">
        <v>265</v>
      </c>
      <c r="B237" s="92">
        <f>SUM(B238:B242)</f>
        <v>215</v>
      </c>
      <c r="C237" s="92">
        <f>SUM(C238:C242)</f>
        <v>259</v>
      </c>
      <c r="D237" s="156">
        <f>C237/B237*100</f>
        <v>120.5</v>
      </c>
      <c r="E237" s="157">
        <v>33.6</v>
      </c>
      <c r="F237" s="45"/>
    </row>
    <row r="238" spans="1:6" ht="14.25">
      <c r="A238" s="158" t="s">
        <v>132</v>
      </c>
      <c r="B238" s="120">
        <v>116</v>
      </c>
      <c r="C238" s="92">
        <v>160</v>
      </c>
      <c r="D238" s="156">
        <f>C238/B238*100</f>
        <v>137.9</v>
      </c>
      <c r="E238" s="157">
        <v>103.2</v>
      </c>
      <c r="F238" s="45"/>
    </row>
    <row r="239" spans="1:6" ht="14.25">
      <c r="A239" s="158" t="s">
        <v>133</v>
      </c>
      <c r="B239" s="120">
        <v>49</v>
      </c>
      <c r="C239" s="92">
        <v>49</v>
      </c>
      <c r="D239" s="156">
        <f>C239/B239*100</f>
        <v>100</v>
      </c>
      <c r="E239" s="157">
        <v>56.3</v>
      </c>
      <c r="F239" s="45"/>
    </row>
    <row r="240" spans="1:6" ht="14.25">
      <c r="A240" s="158" t="s">
        <v>134</v>
      </c>
      <c r="B240" s="120"/>
      <c r="C240" s="92">
        <v>0</v>
      </c>
      <c r="D240" s="156"/>
      <c r="E240" s="157"/>
      <c r="F240" s="45"/>
    </row>
    <row r="241" spans="1:6" ht="14.25">
      <c r="A241" s="158" t="s">
        <v>141</v>
      </c>
      <c r="B241" s="120"/>
      <c r="C241" s="92">
        <v>0</v>
      </c>
      <c r="D241" s="156"/>
      <c r="E241" s="157"/>
      <c r="F241" s="45"/>
    </row>
    <row r="242" spans="1:6" ht="14.25">
      <c r="A242" s="158" t="s">
        <v>266</v>
      </c>
      <c r="B242" s="120">
        <v>50</v>
      </c>
      <c r="C242" s="92">
        <v>50</v>
      </c>
      <c r="D242" s="156">
        <f>C242/B242*100</f>
        <v>100</v>
      </c>
      <c r="E242" s="157">
        <v>9.4</v>
      </c>
      <c r="F242" s="45"/>
    </row>
    <row r="243" spans="1:6" ht="14.25">
      <c r="A243" s="155" t="s">
        <v>267</v>
      </c>
      <c r="B243" s="120"/>
      <c r="C243" s="92">
        <f>SUM(C244:C248)</f>
        <v>0</v>
      </c>
      <c r="D243" s="156"/>
      <c r="E243" s="157"/>
      <c r="F243" s="45"/>
    </row>
    <row r="244" spans="1:6" ht="14.25">
      <c r="A244" s="158" t="s">
        <v>132</v>
      </c>
      <c r="B244" s="120"/>
      <c r="C244" s="92">
        <v>0</v>
      </c>
      <c r="D244" s="156"/>
      <c r="E244" s="157"/>
      <c r="F244" s="45"/>
    </row>
    <row r="245" spans="1:6" ht="14.25">
      <c r="A245" s="158" t="s">
        <v>133</v>
      </c>
      <c r="B245" s="120"/>
      <c r="C245" s="92">
        <v>0</v>
      </c>
      <c r="D245" s="156"/>
      <c r="E245" s="157"/>
      <c r="F245" s="45"/>
    </row>
    <row r="246" spans="1:6" ht="14.25">
      <c r="A246" s="158" t="s">
        <v>134</v>
      </c>
      <c r="B246" s="120"/>
      <c r="C246" s="92">
        <v>0</v>
      </c>
      <c r="D246" s="156"/>
      <c r="E246" s="157"/>
      <c r="F246" s="45"/>
    </row>
    <row r="247" spans="1:6" ht="14.25">
      <c r="A247" s="158" t="s">
        <v>141</v>
      </c>
      <c r="B247" s="120"/>
      <c r="C247" s="92">
        <v>0</v>
      </c>
      <c r="D247" s="156"/>
      <c r="E247" s="157"/>
      <c r="F247" s="45"/>
    </row>
    <row r="248" spans="1:6" ht="27">
      <c r="A248" s="158" t="s">
        <v>268</v>
      </c>
      <c r="B248" s="120"/>
      <c r="C248" s="92">
        <v>0</v>
      </c>
      <c r="D248" s="156"/>
      <c r="E248" s="157"/>
      <c r="F248" s="45"/>
    </row>
    <row r="249" spans="1:6" ht="27">
      <c r="A249" s="155" t="s">
        <v>269</v>
      </c>
      <c r="B249" s="92">
        <f>SUM(B250:B254)</f>
        <v>473</v>
      </c>
      <c r="C249" s="92">
        <f>SUM(C250:C254)</f>
        <v>708</v>
      </c>
      <c r="D249" s="156">
        <f>C249/B249*100</f>
        <v>149.7</v>
      </c>
      <c r="E249" s="157">
        <v>121.4</v>
      </c>
      <c r="F249" s="45"/>
    </row>
    <row r="250" spans="1:6" ht="14.25">
      <c r="A250" s="158" t="s">
        <v>132</v>
      </c>
      <c r="B250" s="120">
        <v>304</v>
      </c>
      <c r="C250" s="92">
        <v>518</v>
      </c>
      <c r="D250" s="156">
        <f>C250/B250*100</f>
        <v>170.4</v>
      </c>
      <c r="E250" s="157">
        <v>130.2</v>
      </c>
      <c r="F250" s="45"/>
    </row>
    <row r="251" spans="1:6" ht="14.25">
      <c r="A251" s="158" t="s">
        <v>133</v>
      </c>
      <c r="B251" s="120">
        <v>29</v>
      </c>
      <c r="C251" s="92">
        <v>29</v>
      </c>
      <c r="D251" s="156">
        <f>C251/B251*100</f>
        <v>100</v>
      </c>
      <c r="E251" s="157">
        <v>103.6</v>
      </c>
      <c r="F251" s="45"/>
    </row>
    <row r="252" spans="1:6" ht="14.25">
      <c r="A252" s="158" t="s">
        <v>134</v>
      </c>
      <c r="B252" s="120"/>
      <c r="C252" s="92">
        <v>0</v>
      </c>
      <c r="D252" s="156"/>
      <c r="E252" s="157"/>
      <c r="F252" s="45"/>
    </row>
    <row r="253" spans="1:6" ht="14.25">
      <c r="A253" s="158" t="s">
        <v>141</v>
      </c>
      <c r="B253" s="120"/>
      <c r="C253" s="92">
        <v>0</v>
      </c>
      <c r="D253" s="156"/>
      <c r="E253" s="157"/>
      <c r="F253" s="45"/>
    </row>
    <row r="254" spans="1:6" ht="27">
      <c r="A254" s="158" t="s">
        <v>270</v>
      </c>
      <c r="B254" s="120">
        <v>140</v>
      </c>
      <c r="C254" s="92">
        <v>161</v>
      </c>
      <c r="D254" s="156">
        <f>C254/B254*100</f>
        <v>115</v>
      </c>
      <c r="E254" s="157">
        <v>102</v>
      </c>
      <c r="F254" s="45"/>
    </row>
    <row r="255" spans="1:6" ht="27">
      <c r="A255" s="155" t="s">
        <v>271</v>
      </c>
      <c r="B255" s="92">
        <f>SUM(B256:B257)</f>
        <v>2050</v>
      </c>
      <c r="C255" s="92">
        <f>SUM(C256:C257)</f>
        <v>1485</v>
      </c>
      <c r="D255" s="156">
        <f>C255/B255*100</f>
        <v>72.4</v>
      </c>
      <c r="E255" s="157">
        <v>84.5</v>
      </c>
      <c r="F255" s="45"/>
    </row>
    <row r="256" spans="1:6" ht="14.25">
      <c r="A256" s="158" t="s">
        <v>272</v>
      </c>
      <c r="B256" s="120"/>
      <c r="C256" s="92">
        <v>0</v>
      </c>
      <c r="D256" s="156"/>
      <c r="E256" s="157"/>
      <c r="F256" s="45"/>
    </row>
    <row r="257" spans="1:6" ht="27">
      <c r="A257" s="158" t="s">
        <v>273</v>
      </c>
      <c r="B257" s="120">
        <v>2050</v>
      </c>
      <c r="C257" s="92">
        <v>1485</v>
      </c>
      <c r="D257" s="156">
        <f>C257/B257*100</f>
        <v>72.4</v>
      </c>
      <c r="E257" s="157">
        <v>84.5</v>
      </c>
      <c r="F257" s="45"/>
    </row>
    <row r="258" spans="1:6" ht="14.25">
      <c r="A258" s="155" t="s">
        <v>274</v>
      </c>
      <c r="B258" s="92">
        <f>SUM(B259,B266,B269,B276,B282,B286,B288,B293)</f>
        <v>0</v>
      </c>
      <c r="C258" s="92">
        <f>SUM(C259,C266,C269,C276,C282,C286,C288,C293)</f>
        <v>0</v>
      </c>
      <c r="D258" s="156"/>
      <c r="E258" s="157"/>
      <c r="F258" s="45"/>
    </row>
    <row r="259" spans="1:6" ht="14.25">
      <c r="A259" s="155" t="s">
        <v>275</v>
      </c>
      <c r="B259" s="92">
        <f>SUM(B260:B265)</f>
        <v>0</v>
      </c>
      <c r="C259" s="92">
        <f>SUM(C260:C265)</f>
        <v>0</v>
      </c>
      <c r="D259" s="156"/>
      <c r="E259" s="157"/>
      <c r="F259" s="45"/>
    </row>
    <row r="260" spans="1:6" ht="14.25">
      <c r="A260" s="158" t="s">
        <v>132</v>
      </c>
      <c r="B260" s="120"/>
      <c r="C260" s="92">
        <v>0</v>
      </c>
      <c r="D260" s="156"/>
      <c r="E260" s="157"/>
      <c r="F260" s="45"/>
    </row>
    <row r="261" spans="1:6" ht="14.25">
      <c r="A261" s="158" t="s">
        <v>133</v>
      </c>
      <c r="B261" s="120"/>
      <c r="C261" s="92">
        <v>0</v>
      </c>
      <c r="D261" s="156"/>
      <c r="E261" s="157"/>
      <c r="F261" s="45"/>
    </row>
    <row r="262" spans="1:6" ht="14.25">
      <c r="A262" s="158" t="s">
        <v>134</v>
      </c>
      <c r="B262" s="120"/>
      <c r="C262" s="92">
        <v>0</v>
      </c>
      <c r="D262" s="156"/>
      <c r="E262" s="157"/>
      <c r="F262" s="45"/>
    </row>
    <row r="263" spans="1:6" ht="14.25">
      <c r="A263" s="158" t="s">
        <v>259</v>
      </c>
      <c r="B263" s="120"/>
      <c r="C263" s="92">
        <v>0</v>
      </c>
      <c r="D263" s="156"/>
      <c r="E263" s="157"/>
      <c r="F263" s="45"/>
    </row>
    <row r="264" spans="1:6" ht="14.25">
      <c r="A264" s="158" t="s">
        <v>141</v>
      </c>
      <c r="B264" s="120"/>
      <c r="C264" s="92">
        <v>0</v>
      </c>
      <c r="D264" s="156"/>
      <c r="E264" s="157"/>
      <c r="F264" s="45"/>
    </row>
    <row r="265" spans="1:6" ht="27">
      <c r="A265" s="158" t="s">
        <v>276</v>
      </c>
      <c r="B265" s="120"/>
      <c r="C265" s="92">
        <v>0</v>
      </c>
      <c r="D265" s="156"/>
      <c r="E265" s="157"/>
      <c r="F265" s="45"/>
    </row>
    <row r="266" spans="1:6" ht="14.25">
      <c r="A266" s="155" t="s">
        <v>277</v>
      </c>
      <c r="B266" s="120"/>
      <c r="C266" s="92">
        <f>SUM(C267:C268)</f>
        <v>0</v>
      </c>
      <c r="D266" s="156"/>
      <c r="E266" s="157"/>
      <c r="F266" s="45"/>
    </row>
    <row r="267" spans="1:6" ht="27">
      <c r="A267" s="158" t="s">
        <v>278</v>
      </c>
      <c r="B267" s="120"/>
      <c r="C267" s="92">
        <v>0</v>
      </c>
      <c r="D267" s="156"/>
      <c r="E267" s="157"/>
      <c r="F267" s="45"/>
    </row>
    <row r="268" spans="1:6" ht="14.25">
      <c r="A268" s="158" t="s">
        <v>279</v>
      </c>
      <c r="B268" s="120"/>
      <c r="C268" s="92">
        <v>0</v>
      </c>
      <c r="D268" s="156"/>
      <c r="E268" s="157"/>
      <c r="F268" s="45"/>
    </row>
    <row r="269" spans="1:6" ht="14.25">
      <c r="A269" s="155" t="s">
        <v>280</v>
      </c>
      <c r="B269" s="120"/>
      <c r="C269" s="92">
        <f>SUM(C270:C275)</f>
        <v>0</v>
      </c>
      <c r="D269" s="156"/>
      <c r="E269" s="157"/>
      <c r="F269" s="45"/>
    </row>
    <row r="270" spans="1:6" ht="14.25">
      <c r="A270" s="158" t="s">
        <v>281</v>
      </c>
      <c r="B270" s="120"/>
      <c r="C270" s="92">
        <v>0</v>
      </c>
      <c r="D270" s="156"/>
      <c r="E270" s="157"/>
      <c r="F270" s="45"/>
    </row>
    <row r="271" spans="1:6" ht="14.25">
      <c r="A271" s="158" t="s">
        <v>282</v>
      </c>
      <c r="B271" s="120"/>
      <c r="C271" s="92">
        <v>0</v>
      </c>
      <c r="D271" s="156"/>
      <c r="E271" s="157"/>
      <c r="F271" s="45"/>
    </row>
    <row r="272" spans="1:6" ht="14.25">
      <c r="A272" s="158" t="s">
        <v>283</v>
      </c>
      <c r="B272" s="120"/>
      <c r="C272" s="92">
        <v>0</v>
      </c>
      <c r="D272" s="156"/>
      <c r="E272" s="157"/>
      <c r="F272" s="45"/>
    </row>
    <row r="273" spans="1:6" ht="27">
      <c r="A273" s="158" t="s">
        <v>284</v>
      </c>
      <c r="B273" s="120"/>
      <c r="C273" s="92">
        <v>0</v>
      </c>
      <c r="D273" s="156"/>
      <c r="E273" s="157"/>
      <c r="F273" s="45"/>
    </row>
    <row r="274" spans="1:6" ht="14.25">
      <c r="A274" s="158" t="s">
        <v>285</v>
      </c>
      <c r="B274" s="120"/>
      <c r="C274" s="92">
        <v>0</v>
      </c>
      <c r="D274" s="156"/>
      <c r="E274" s="157"/>
      <c r="F274" s="45"/>
    </row>
    <row r="275" spans="1:6" ht="14.25">
      <c r="A275" s="158" t="s">
        <v>286</v>
      </c>
      <c r="B275" s="120"/>
      <c r="C275" s="92">
        <v>0</v>
      </c>
      <c r="D275" s="156"/>
      <c r="E275" s="157"/>
      <c r="F275" s="45"/>
    </row>
    <row r="276" spans="1:6" ht="14.25">
      <c r="A276" s="155" t="s">
        <v>287</v>
      </c>
      <c r="B276" s="120"/>
      <c r="C276" s="92">
        <f>SUM(C277:C281)</f>
        <v>0</v>
      </c>
      <c r="D276" s="156"/>
      <c r="E276" s="157"/>
      <c r="F276" s="45"/>
    </row>
    <row r="277" spans="1:6" ht="14.25">
      <c r="A277" s="158" t="s">
        <v>288</v>
      </c>
      <c r="B277" s="120"/>
      <c r="C277" s="92">
        <v>0</v>
      </c>
      <c r="D277" s="156"/>
      <c r="E277" s="157"/>
      <c r="F277" s="45"/>
    </row>
    <row r="278" spans="1:6" ht="14.25">
      <c r="A278" s="158" t="s">
        <v>289</v>
      </c>
      <c r="B278" s="120"/>
      <c r="C278" s="92">
        <v>0</v>
      </c>
      <c r="D278" s="156"/>
      <c r="E278" s="157"/>
      <c r="F278" s="45"/>
    </row>
    <row r="279" spans="1:6" ht="14.25">
      <c r="A279" s="158" t="s">
        <v>290</v>
      </c>
      <c r="B279" s="120"/>
      <c r="C279" s="92">
        <v>0</v>
      </c>
      <c r="D279" s="156"/>
      <c r="E279" s="157"/>
      <c r="F279" s="45"/>
    </row>
    <row r="280" spans="1:6" ht="27">
      <c r="A280" s="158" t="s">
        <v>291</v>
      </c>
      <c r="B280" s="120"/>
      <c r="C280" s="92">
        <v>0</v>
      </c>
      <c r="D280" s="156"/>
      <c r="E280" s="157"/>
      <c r="F280" s="45"/>
    </row>
    <row r="281" spans="1:6" ht="14.25">
      <c r="A281" s="158" t="s">
        <v>292</v>
      </c>
      <c r="B281" s="120"/>
      <c r="C281" s="92">
        <v>0</v>
      </c>
      <c r="D281" s="156"/>
      <c r="E281" s="157"/>
      <c r="F281" s="45"/>
    </row>
    <row r="282" spans="1:6" ht="14.25">
      <c r="A282" s="155" t="s">
        <v>293</v>
      </c>
      <c r="B282" s="120"/>
      <c r="C282" s="92">
        <f>SUM(C283:C285)</f>
        <v>0</v>
      </c>
      <c r="D282" s="156"/>
      <c r="E282" s="157"/>
      <c r="F282" s="45"/>
    </row>
    <row r="283" spans="1:6" ht="14.25">
      <c r="A283" s="158" t="s">
        <v>294</v>
      </c>
      <c r="B283" s="120"/>
      <c r="C283" s="92">
        <v>0</v>
      </c>
      <c r="D283" s="156"/>
      <c r="E283" s="157"/>
      <c r="F283" s="45"/>
    </row>
    <row r="284" spans="1:6" ht="14.25">
      <c r="A284" s="158" t="s">
        <v>295</v>
      </c>
      <c r="B284" s="120"/>
      <c r="C284" s="92">
        <v>0</v>
      </c>
      <c r="D284" s="156"/>
      <c r="E284" s="157"/>
      <c r="F284" s="45"/>
    </row>
    <row r="285" spans="1:6" ht="27">
      <c r="A285" s="158" t="s">
        <v>296</v>
      </c>
      <c r="B285" s="120"/>
      <c r="C285" s="92">
        <v>0</v>
      </c>
      <c r="D285" s="156"/>
      <c r="E285" s="157"/>
      <c r="F285" s="45"/>
    </row>
    <row r="286" spans="1:6" ht="14.25">
      <c r="A286" s="155" t="s">
        <v>297</v>
      </c>
      <c r="B286" s="120"/>
      <c r="C286" s="92">
        <f>C287</f>
        <v>0</v>
      </c>
      <c r="D286" s="156"/>
      <c r="E286" s="157"/>
      <c r="F286" s="45"/>
    </row>
    <row r="287" spans="1:6" ht="14.25">
      <c r="A287" s="158" t="s">
        <v>298</v>
      </c>
      <c r="B287" s="120"/>
      <c r="C287" s="92">
        <v>0</v>
      </c>
      <c r="D287" s="156"/>
      <c r="E287" s="157"/>
      <c r="F287" s="45"/>
    </row>
    <row r="288" spans="1:6" ht="14.25">
      <c r="A288" s="155" t="s">
        <v>299</v>
      </c>
      <c r="B288" s="120"/>
      <c r="C288" s="92">
        <f>SUM(C289:C292)</f>
        <v>0</v>
      </c>
      <c r="D288" s="156"/>
      <c r="E288" s="157"/>
      <c r="F288" s="45"/>
    </row>
    <row r="289" spans="1:6" ht="14.25">
      <c r="A289" s="158" t="s">
        <v>300</v>
      </c>
      <c r="B289" s="120"/>
      <c r="C289" s="92">
        <v>0</v>
      </c>
      <c r="D289" s="156"/>
      <c r="E289" s="157"/>
      <c r="F289" s="45"/>
    </row>
    <row r="290" spans="1:6" ht="14.25">
      <c r="A290" s="158" t="s">
        <v>301</v>
      </c>
      <c r="B290" s="120"/>
      <c r="C290" s="92">
        <v>0</v>
      </c>
      <c r="D290" s="156"/>
      <c r="E290" s="157"/>
      <c r="F290" s="45"/>
    </row>
    <row r="291" spans="1:6" ht="14.25">
      <c r="A291" s="158" t="s">
        <v>302</v>
      </c>
      <c r="B291" s="120"/>
      <c r="C291" s="92">
        <v>0</v>
      </c>
      <c r="D291" s="156"/>
      <c r="E291" s="157"/>
      <c r="F291" s="45"/>
    </row>
    <row r="292" spans="1:6" ht="14.25">
      <c r="A292" s="158" t="s">
        <v>303</v>
      </c>
      <c r="B292" s="120"/>
      <c r="C292" s="92">
        <v>0</v>
      </c>
      <c r="D292" s="156"/>
      <c r="E292" s="157"/>
      <c r="F292" s="45"/>
    </row>
    <row r="293" spans="1:6" ht="14.25">
      <c r="A293" s="155" t="s">
        <v>304</v>
      </c>
      <c r="B293" s="120"/>
      <c r="C293" s="92">
        <f>C294</f>
        <v>0</v>
      </c>
      <c r="D293" s="156"/>
      <c r="E293" s="157"/>
      <c r="F293" s="45"/>
    </row>
    <row r="294" spans="1:6" ht="14.25">
      <c r="A294" s="158" t="s">
        <v>305</v>
      </c>
      <c r="B294" s="120"/>
      <c r="C294" s="92">
        <v>0</v>
      </c>
      <c r="D294" s="156"/>
      <c r="E294" s="157"/>
      <c r="F294" s="45"/>
    </row>
    <row r="295" spans="1:6" ht="14.25">
      <c r="A295" s="155" t="s">
        <v>306</v>
      </c>
      <c r="B295" s="92">
        <f>SUM(B296,B298,B300,B302,B311)</f>
        <v>2579</v>
      </c>
      <c r="C295" s="92">
        <f>SUM(C296,C298,C300,C302,C311)</f>
        <v>1481</v>
      </c>
      <c r="D295" s="156">
        <f>C295/B295*100</f>
        <v>57.4</v>
      </c>
      <c r="E295" s="157">
        <v>165</v>
      </c>
      <c r="F295" s="45"/>
    </row>
    <row r="296" spans="1:6" ht="14.25">
      <c r="A296" s="155" t="s">
        <v>307</v>
      </c>
      <c r="B296" s="120"/>
      <c r="C296" s="92">
        <f>C297</f>
        <v>0</v>
      </c>
      <c r="D296" s="156"/>
      <c r="E296" s="157"/>
      <c r="F296" s="45"/>
    </row>
    <row r="297" spans="1:6" ht="14.25">
      <c r="A297" s="158" t="s">
        <v>308</v>
      </c>
      <c r="B297" s="120"/>
      <c r="C297" s="92">
        <v>0</v>
      </c>
      <c r="D297" s="156"/>
      <c r="E297" s="157"/>
      <c r="F297" s="45"/>
    </row>
    <row r="298" spans="1:6" ht="14.25">
      <c r="A298" s="155" t="s">
        <v>309</v>
      </c>
      <c r="B298" s="120"/>
      <c r="C298" s="92">
        <f>C299</f>
        <v>0</v>
      </c>
      <c r="D298" s="156"/>
      <c r="E298" s="157"/>
      <c r="F298" s="45"/>
    </row>
    <row r="299" spans="1:6" ht="14.25">
      <c r="A299" s="158" t="s">
        <v>310</v>
      </c>
      <c r="B299" s="120"/>
      <c r="C299" s="92">
        <v>0</v>
      </c>
      <c r="D299" s="156"/>
      <c r="E299" s="157"/>
      <c r="F299" s="45"/>
    </row>
    <row r="300" spans="1:6" ht="14.25">
      <c r="A300" s="155" t="s">
        <v>311</v>
      </c>
      <c r="B300" s="120"/>
      <c r="C300" s="92">
        <f>C301</f>
        <v>0</v>
      </c>
      <c r="D300" s="156"/>
      <c r="E300" s="157"/>
      <c r="F300" s="45"/>
    </row>
    <row r="301" spans="1:6" ht="14.25">
      <c r="A301" s="158" t="s">
        <v>312</v>
      </c>
      <c r="B301" s="120"/>
      <c r="C301" s="92">
        <v>0</v>
      </c>
      <c r="D301" s="156"/>
      <c r="E301" s="157"/>
      <c r="F301" s="45"/>
    </row>
    <row r="302" spans="1:6" ht="14.25">
      <c r="A302" s="155" t="s">
        <v>313</v>
      </c>
      <c r="B302" s="92">
        <f>SUM(B303:B310)</f>
        <v>2568</v>
      </c>
      <c r="C302" s="92">
        <f>SUM(C303:C310)</f>
        <v>1449</v>
      </c>
      <c r="D302" s="156">
        <f>C302/B302*100</f>
        <v>56.4</v>
      </c>
      <c r="E302" s="157">
        <v>163.1</v>
      </c>
      <c r="F302" s="45"/>
    </row>
    <row r="303" spans="1:6" ht="14.25">
      <c r="A303" s="158" t="s">
        <v>314</v>
      </c>
      <c r="B303" s="92">
        <v>75</v>
      </c>
      <c r="C303" s="92">
        <v>141</v>
      </c>
      <c r="D303" s="156">
        <f>C303/B303*100</f>
        <v>188</v>
      </c>
      <c r="E303" s="157">
        <v>141</v>
      </c>
      <c r="F303" s="45"/>
    </row>
    <row r="304" spans="1:6" ht="14.25">
      <c r="A304" s="158" t="s">
        <v>315</v>
      </c>
      <c r="B304" s="120"/>
      <c r="C304" s="92">
        <v>0</v>
      </c>
      <c r="D304" s="156"/>
      <c r="E304" s="157"/>
      <c r="F304" s="45"/>
    </row>
    <row r="305" spans="1:6" ht="14.25">
      <c r="A305" s="158" t="s">
        <v>316</v>
      </c>
      <c r="B305" s="92">
        <v>1119</v>
      </c>
      <c r="C305" s="92">
        <v>57</v>
      </c>
      <c r="D305" s="156">
        <f>C305/B305*100</f>
        <v>5.1</v>
      </c>
      <c r="E305" s="157"/>
      <c r="F305" s="45"/>
    </row>
    <row r="306" spans="1:6" ht="14.25">
      <c r="A306" s="158" t="s">
        <v>317</v>
      </c>
      <c r="B306" s="120"/>
      <c r="C306" s="92">
        <v>0</v>
      </c>
      <c r="D306" s="156"/>
      <c r="E306" s="157"/>
      <c r="F306" s="45"/>
    </row>
    <row r="307" spans="1:6" ht="14.25">
      <c r="A307" s="158" t="s">
        <v>318</v>
      </c>
      <c r="B307" s="120"/>
      <c r="C307" s="92">
        <v>0</v>
      </c>
      <c r="D307" s="156"/>
      <c r="E307" s="157"/>
      <c r="F307" s="45"/>
    </row>
    <row r="308" spans="1:6" ht="14.25">
      <c r="A308" s="158" t="s">
        <v>319</v>
      </c>
      <c r="B308" s="120"/>
      <c r="C308" s="92">
        <v>0</v>
      </c>
      <c r="D308" s="156"/>
      <c r="E308" s="157"/>
      <c r="F308" s="45"/>
    </row>
    <row r="309" spans="1:6" ht="14.25">
      <c r="A309" s="158" t="s">
        <v>320</v>
      </c>
      <c r="B309" s="92">
        <v>1138</v>
      </c>
      <c r="C309" s="92">
        <v>596</v>
      </c>
      <c r="D309" s="156">
        <f aca="true" t="shared" si="1" ref="D309:D317">C309/B309*100</f>
        <v>52.4</v>
      </c>
      <c r="E309" s="157">
        <v>283.8</v>
      </c>
      <c r="F309" s="45"/>
    </row>
    <row r="310" spans="1:6" ht="14.25">
      <c r="A310" s="158" t="s">
        <v>321</v>
      </c>
      <c r="B310" s="159">
        <v>236</v>
      </c>
      <c r="C310" s="92">
        <v>655</v>
      </c>
      <c r="D310" s="156">
        <f t="shared" si="1"/>
        <v>277.5</v>
      </c>
      <c r="E310" s="157">
        <v>98.7</v>
      </c>
      <c r="F310" s="45"/>
    </row>
    <row r="311" spans="1:6" ht="14.25">
      <c r="A311" s="155" t="s">
        <v>322</v>
      </c>
      <c r="B311" s="92">
        <f>B312</f>
        <v>11</v>
      </c>
      <c r="C311" s="92">
        <f>C312</f>
        <v>32</v>
      </c>
      <c r="D311" s="156">
        <f t="shared" si="1"/>
        <v>290.9</v>
      </c>
      <c r="E311" s="157">
        <v>290.9</v>
      </c>
      <c r="F311" s="45"/>
    </row>
    <row r="312" spans="1:6" ht="14.25">
      <c r="A312" s="158" t="s">
        <v>323</v>
      </c>
      <c r="B312" s="120">
        <v>11</v>
      </c>
      <c r="C312" s="92">
        <v>32</v>
      </c>
      <c r="D312" s="156">
        <f t="shared" si="1"/>
        <v>290.9</v>
      </c>
      <c r="E312" s="157">
        <v>290.9</v>
      </c>
      <c r="F312" s="45"/>
    </row>
    <row r="313" spans="1:6" ht="14.25">
      <c r="A313" s="155" t="s">
        <v>324</v>
      </c>
      <c r="B313" s="92">
        <f>SUM(B314,B324,B346,B353,B365,B374,B388,B397,B406,B414,B422,B431)</f>
        <v>23031</v>
      </c>
      <c r="C313" s="92">
        <f>SUM(C314,C324,C346,C353,C365,C374,C388,C397,C406,C414,C422,C431)</f>
        <v>31043</v>
      </c>
      <c r="D313" s="156">
        <f t="shared" si="1"/>
        <v>134.8</v>
      </c>
      <c r="E313" s="157">
        <v>106.9</v>
      </c>
      <c r="F313" s="45"/>
    </row>
    <row r="314" spans="1:6" ht="14.25">
      <c r="A314" s="155" t="s">
        <v>325</v>
      </c>
      <c r="B314" s="92">
        <f>SUM(B315:B323)</f>
        <v>2092</v>
      </c>
      <c r="C314" s="92">
        <f>SUM(C315:C323)</f>
        <v>2999</v>
      </c>
      <c r="D314" s="156">
        <f t="shared" si="1"/>
        <v>143.4</v>
      </c>
      <c r="E314" s="157">
        <v>65.1</v>
      </c>
      <c r="F314" s="45"/>
    </row>
    <row r="315" spans="1:6" ht="14.25">
      <c r="A315" s="158" t="s">
        <v>326</v>
      </c>
      <c r="B315" s="120">
        <v>62</v>
      </c>
      <c r="C315" s="92">
        <v>162</v>
      </c>
      <c r="D315" s="156">
        <f t="shared" si="1"/>
        <v>261.3</v>
      </c>
      <c r="E315" s="157">
        <v>261.3</v>
      </c>
      <c r="F315" s="45"/>
    </row>
    <row r="316" spans="1:6" ht="14.25">
      <c r="A316" s="158" t="s">
        <v>327</v>
      </c>
      <c r="B316" s="92">
        <v>660</v>
      </c>
      <c r="C316" s="92">
        <v>1132</v>
      </c>
      <c r="D316" s="156">
        <f t="shared" si="1"/>
        <v>171.5</v>
      </c>
      <c r="E316" s="157">
        <v>97.3</v>
      </c>
      <c r="F316" s="45"/>
    </row>
    <row r="317" spans="1:6" ht="14.25">
      <c r="A317" s="158" t="s">
        <v>328</v>
      </c>
      <c r="B317" s="92">
        <v>1370</v>
      </c>
      <c r="C317" s="92">
        <v>1705</v>
      </c>
      <c r="D317" s="156">
        <f t="shared" si="1"/>
        <v>124.5</v>
      </c>
      <c r="E317" s="157">
        <v>50.4</v>
      </c>
      <c r="F317" s="45"/>
    </row>
    <row r="318" spans="1:6" ht="14.25">
      <c r="A318" s="158" t="s">
        <v>329</v>
      </c>
      <c r="B318" s="120"/>
      <c r="C318" s="92">
        <v>0</v>
      </c>
      <c r="D318" s="156"/>
      <c r="E318" s="157"/>
      <c r="F318" s="45"/>
    </row>
    <row r="319" spans="1:6" ht="14.25">
      <c r="A319" s="158" t="s">
        <v>330</v>
      </c>
      <c r="B319" s="120"/>
      <c r="C319" s="92">
        <v>0</v>
      </c>
      <c r="D319" s="156"/>
      <c r="E319" s="157"/>
      <c r="F319" s="45"/>
    </row>
    <row r="320" spans="1:6" ht="14.25">
      <c r="A320" s="158" t="s">
        <v>331</v>
      </c>
      <c r="B320" s="120"/>
      <c r="C320" s="92">
        <v>0</v>
      </c>
      <c r="D320" s="156"/>
      <c r="E320" s="157"/>
      <c r="F320" s="45"/>
    </row>
    <row r="321" spans="1:6" ht="14.25">
      <c r="A321" s="158" t="s">
        <v>332</v>
      </c>
      <c r="B321" s="120"/>
      <c r="C321" s="92">
        <v>0</v>
      </c>
      <c r="D321" s="156"/>
      <c r="E321" s="157"/>
      <c r="F321" s="45"/>
    </row>
    <row r="322" spans="1:6" ht="14.25">
      <c r="A322" s="158" t="s">
        <v>333</v>
      </c>
      <c r="B322" s="120"/>
      <c r="C322" s="92">
        <v>0</v>
      </c>
      <c r="D322" s="156"/>
      <c r="E322" s="157"/>
      <c r="F322" s="45"/>
    </row>
    <row r="323" spans="1:6" ht="14.25">
      <c r="A323" s="158" t="s">
        <v>334</v>
      </c>
      <c r="B323" s="120"/>
      <c r="C323" s="92">
        <v>0</v>
      </c>
      <c r="D323" s="156"/>
      <c r="E323" s="157"/>
      <c r="F323" s="45"/>
    </row>
    <row r="324" spans="1:6" ht="14.25">
      <c r="A324" s="155" t="s">
        <v>335</v>
      </c>
      <c r="B324" s="92">
        <f>SUM(B325:B345)</f>
        <v>13245</v>
      </c>
      <c r="C324" s="92">
        <f>SUM(C325:C345)</f>
        <v>17355</v>
      </c>
      <c r="D324" s="156">
        <f>C324/B324*100</f>
        <v>131</v>
      </c>
      <c r="E324" s="157">
        <v>125.5</v>
      </c>
      <c r="F324" s="45"/>
    </row>
    <row r="325" spans="1:6" ht="14.25">
      <c r="A325" s="158" t="s">
        <v>132</v>
      </c>
      <c r="B325" s="120">
        <v>7030</v>
      </c>
      <c r="C325" s="92">
        <v>9638</v>
      </c>
      <c r="D325" s="156">
        <f>C325/B325*100</f>
        <v>137.1</v>
      </c>
      <c r="E325" s="157">
        <v>116.3</v>
      </c>
      <c r="F325" s="45"/>
    </row>
    <row r="326" spans="1:6" ht="14.25">
      <c r="A326" s="158" t="s">
        <v>133</v>
      </c>
      <c r="B326" s="92">
        <v>1</v>
      </c>
      <c r="C326" s="92">
        <v>1</v>
      </c>
      <c r="D326" s="156">
        <f>C326/B326*100</f>
        <v>100</v>
      </c>
      <c r="E326" s="157"/>
      <c r="F326" s="45"/>
    </row>
    <row r="327" spans="1:6" ht="14.25">
      <c r="A327" s="158" t="s">
        <v>134</v>
      </c>
      <c r="B327" s="120"/>
      <c r="C327" s="92">
        <v>0</v>
      </c>
      <c r="D327" s="156"/>
      <c r="E327" s="157"/>
      <c r="F327" s="45"/>
    </row>
    <row r="328" spans="1:6" ht="14.25">
      <c r="A328" s="158" t="s">
        <v>336</v>
      </c>
      <c r="B328" s="92">
        <v>120</v>
      </c>
      <c r="C328" s="92">
        <v>120</v>
      </c>
      <c r="D328" s="156">
        <f>C328/B328*100</f>
        <v>100</v>
      </c>
      <c r="E328" s="157">
        <v>93.8</v>
      </c>
      <c r="F328" s="45"/>
    </row>
    <row r="329" spans="1:6" ht="14.25">
      <c r="A329" s="158" t="s">
        <v>337</v>
      </c>
      <c r="B329" s="92">
        <v>10</v>
      </c>
      <c r="C329" s="92">
        <v>147</v>
      </c>
      <c r="D329" s="156">
        <f>C329/B329*100</f>
        <v>1470</v>
      </c>
      <c r="E329" s="157">
        <v>84.5</v>
      </c>
      <c r="F329" s="45"/>
    </row>
    <row r="330" spans="1:6" ht="14.25">
      <c r="A330" s="158" t="s">
        <v>338</v>
      </c>
      <c r="B330" s="92">
        <v>40</v>
      </c>
      <c r="C330" s="92">
        <v>40</v>
      </c>
      <c r="D330" s="156">
        <f>C330/B330*100</f>
        <v>100</v>
      </c>
      <c r="E330" s="157">
        <v>100</v>
      </c>
      <c r="F330" s="45"/>
    </row>
    <row r="331" spans="1:6" ht="14.25">
      <c r="A331" s="158" t="s">
        <v>339</v>
      </c>
      <c r="B331" s="120"/>
      <c r="C331" s="92">
        <v>0</v>
      </c>
      <c r="D331" s="156"/>
      <c r="E331" s="157"/>
      <c r="F331" s="45"/>
    </row>
    <row r="332" spans="1:6" ht="14.25">
      <c r="A332" s="158" t="s">
        <v>340</v>
      </c>
      <c r="B332" s="120"/>
      <c r="C332" s="92">
        <v>0</v>
      </c>
      <c r="D332" s="156"/>
      <c r="E332" s="157">
        <v>0</v>
      </c>
      <c r="F332" s="45"/>
    </row>
    <row r="333" spans="1:6" ht="14.25">
      <c r="A333" s="158" t="s">
        <v>341</v>
      </c>
      <c r="B333" s="120"/>
      <c r="C333" s="92">
        <v>0</v>
      </c>
      <c r="D333" s="156"/>
      <c r="E333" s="157"/>
      <c r="F333" s="45"/>
    </row>
    <row r="334" spans="1:6" ht="27">
      <c r="A334" s="158" t="s">
        <v>342</v>
      </c>
      <c r="B334" s="120"/>
      <c r="C334" s="92">
        <v>0</v>
      </c>
      <c r="D334" s="156"/>
      <c r="E334" s="157"/>
      <c r="F334" s="45"/>
    </row>
    <row r="335" spans="1:6" ht="14.25">
      <c r="A335" s="158" t="s">
        <v>343</v>
      </c>
      <c r="B335" s="92">
        <v>120</v>
      </c>
      <c r="C335" s="92">
        <v>153</v>
      </c>
      <c r="D335" s="156">
        <f>C335/B335*100</f>
        <v>127.5</v>
      </c>
      <c r="E335" s="157">
        <v>105.5</v>
      </c>
      <c r="F335" s="45"/>
    </row>
    <row r="336" spans="1:6" ht="14.25">
      <c r="A336" s="158" t="s">
        <v>344</v>
      </c>
      <c r="B336" s="120">
        <v>2080</v>
      </c>
      <c r="C336" s="92">
        <v>2021</v>
      </c>
      <c r="D336" s="156">
        <f>C336/B336*100</f>
        <v>97.2</v>
      </c>
      <c r="E336" s="157">
        <v>281.1</v>
      </c>
      <c r="F336" s="45"/>
    </row>
    <row r="337" spans="1:6" ht="14.25">
      <c r="A337" s="158" t="s">
        <v>345</v>
      </c>
      <c r="B337" s="92">
        <v>250</v>
      </c>
      <c r="C337" s="92">
        <v>464</v>
      </c>
      <c r="D337" s="156">
        <f>C337/B337*100</f>
        <v>185.6</v>
      </c>
      <c r="E337" s="157"/>
      <c r="F337" s="45"/>
    </row>
    <row r="338" spans="1:6" ht="14.25">
      <c r="A338" s="158" t="s">
        <v>346</v>
      </c>
      <c r="B338" s="120"/>
      <c r="C338" s="92">
        <v>0</v>
      </c>
      <c r="D338" s="156"/>
      <c r="E338" s="157"/>
      <c r="F338" s="45"/>
    </row>
    <row r="339" spans="1:6" ht="14.25">
      <c r="A339" s="158" t="s">
        <v>347</v>
      </c>
      <c r="B339" s="120"/>
      <c r="C339" s="92">
        <v>0</v>
      </c>
      <c r="D339" s="156"/>
      <c r="E339" s="157"/>
      <c r="F339" s="45"/>
    </row>
    <row r="340" spans="1:6" ht="14.25">
      <c r="A340" s="158" t="s">
        <v>348</v>
      </c>
      <c r="B340" s="92">
        <v>194</v>
      </c>
      <c r="C340" s="92">
        <v>194</v>
      </c>
      <c r="D340" s="156">
        <f>C340/B340*100</f>
        <v>100</v>
      </c>
      <c r="E340" s="157">
        <v>70</v>
      </c>
      <c r="F340" s="45"/>
    </row>
    <row r="341" spans="1:6" ht="14.25">
      <c r="A341" s="158" t="s">
        <v>349</v>
      </c>
      <c r="B341" s="120">
        <v>377</v>
      </c>
      <c r="C341" s="92">
        <v>406</v>
      </c>
      <c r="D341" s="156">
        <f>C341/B341*100</f>
        <v>107.7</v>
      </c>
      <c r="E341" s="157">
        <v>124.5</v>
      </c>
      <c r="F341" s="45"/>
    </row>
    <row r="342" spans="1:6" ht="14.25">
      <c r="A342" s="158" t="s">
        <v>350</v>
      </c>
      <c r="B342" s="120"/>
      <c r="C342" s="92">
        <v>0</v>
      </c>
      <c r="D342" s="156"/>
      <c r="E342" s="157"/>
      <c r="F342" s="45"/>
    </row>
    <row r="343" spans="1:6" ht="14.25">
      <c r="A343" s="158" t="s">
        <v>175</v>
      </c>
      <c r="B343" s="120"/>
      <c r="C343" s="92">
        <v>0</v>
      </c>
      <c r="D343" s="156"/>
      <c r="E343" s="157"/>
      <c r="F343" s="45"/>
    </row>
    <row r="344" spans="1:6" ht="14.25">
      <c r="A344" s="158" t="s">
        <v>141</v>
      </c>
      <c r="B344" s="120"/>
      <c r="C344" s="92">
        <v>164</v>
      </c>
      <c r="D344" s="156"/>
      <c r="E344" s="157">
        <v>118</v>
      </c>
      <c r="F344" s="45"/>
    </row>
    <row r="345" spans="1:6" ht="14.25">
      <c r="A345" s="158" t="s">
        <v>351</v>
      </c>
      <c r="B345" s="92">
        <v>3023</v>
      </c>
      <c r="C345" s="92">
        <v>4007</v>
      </c>
      <c r="D345" s="156">
        <f>C345/B345*100</f>
        <v>132.6</v>
      </c>
      <c r="E345" s="157">
        <v>114.3</v>
      </c>
      <c r="F345" s="45"/>
    </row>
    <row r="346" spans="1:6" ht="14.25">
      <c r="A346" s="155" t="s">
        <v>352</v>
      </c>
      <c r="B346" s="120"/>
      <c r="C346" s="92">
        <f>SUM(C347:C352)</f>
        <v>0</v>
      </c>
      <c r="D346" s="156"/>
      <c r="E346" s="157"/>
      <c r="F346" s="45"/>
    </row>
    <row r="347" spans="1:6" ht="14.25">
      <c r="A347" s="158" t="s">
        <v>132</v>
      </c>
      <c r="B347" s="120"/>
      <c r="C347" s="92">
        <v>0</v>
      </c>
      <c r="D347" s="156"/>
      <c r="E347" s="157"/>
      <c r="F347" s="45"/>
    </row>
    <row r="348" spans="1:6" ht="14.25">
      <c r="A348" s="158" t="s">
        <v>133</v>
      </c>
      <c r="B348" s="120"/>
      <c r="C348" s="92">
        <v>0</v>
      </c>
      <c r="D348" s="156"/>
      <c r="E348" s="157"/>
      <c r="F348" s="45"/>
    </row>
    <row r="349" spans="1:6" ht="14.25">
      <c r="A349" s="158" t="s">
        <v>134</v>
      </c>
      <c r="B349" s="120"/>
      <c r="C349" s="92">
        <v>0</v>
      </c>
      <c r="D349" s="156"/>
      <c r="E349" s="157"/>
      <c r="F349" s="45"/>
    </row>
    <row r="350" spans="1:6" ht="14.25">
      <c r="A350" s="158" t="s">
        <v>353</v>
      </c>
      <c r="B350" s="120"/>
      <c r="C350" s="92">
        <v>0</v>
      </c>
      <c r="D350" s="156"/>
      <c r="E350" s="157"/>
      <c r="F350" s="45"/>
    </row>
    <row r="351" spans="1:6" ht="14.25">
      <c r="A351" s="158" t="s">
        <v>141</v>
      </c>
      <c r="B351" s="120"/>
      <c r="C351" s="92">
        <v>0</v>
      </c>
      <c r="D351" s="156"/>
      <c r="E351" s="157"/>
      <c r="F351" s="45"/>
    </row>
    <row r="352" spans="1:6" ht="14.25">
      <c r="A352" s="158" t="s">
        <v>354</v>
      </c>
      <c r="B352" s="120"/>
      <c r="C352" s="92">
        <v>0</v>
      </c>
      <c r="D352" s="156"/>
      <c r="E352" s="157"/>
      <c r="F352" s="45"/>
    </row>
    <row r="353" spans="1:6" ht="14.25">
      <c r="A353" s="155" t="s">
        <v>355</v>
      </c>
      <c r="B353" s="92">
        <f>SUM(B354:B364)</f>
        <v>1475</v>
      </c>
      <c r="C353" s="92">
        <f>SUM(C354:C364)</f>
        <v>1899</v>
      </c>
      <c r="D353" s="156">
        <f>C353/B353*100</f>
        <v>128.7</v>
      </c>
      <c r="E353" s="157">
        <v>94</v>
      </c>
      <c r="F353" s="45"/>
    </row>
    <row r="354" spans="1:6" ht="14.25">
      <c r="A354" s="158" t="s">
        <v>132</v>
      </c>
      <c r="B354" s="120">
        <v>1155</v>
      </c>
      <c r="C354" s="92">
        <v>1719</v>
      </c>
      <c r="D354" s="156">
        <f>C354/B354*100</f>
        <v>148.8</v>
      </c>
      <c r="E354" s="157">
        <v>110.4</v>
      </c>
      <c r="F354" s="45"/>
    </row>
    <row r="355" spans="1:6" ht="14.25">
      <c r="A355" s="158" t="s">
        <v>133</v>
      </c>
      <c r="B355" s="120"/>
      <c r="C355" s="92">
        <v>0</v>
      </c>
      <c r="D355" s="156"/>
      <c r="E355" s="157">
        <v>0</v>
      </c>
      <c r="F355" s="45"/>
    </row>
    <row r="356" spans="1:6" ht="14.25">
      <c r="A356" s="158" t="s">
        <v>134</v>
      </c>
      <c r="B356" s="120"/>
      <c r="C356" s="92">
        <v>0</v>
      </c>
      <c r="D356" s="156"/>
      <c r="E356" s="157"/>
      <c r="F356" s="45"/>
    </row>
    <row r="357" spans="1:6" ht="27">
      <c r="A357" s="158" t="s">
        <v>356</v>
      </c>
      <c r="B357" s="92">
        <v>20</v>
      </c>
      <c r="C357" s="92">
        <v>20</v>
      </c>
      <c r="D357" s="156">
        <f>C357/B357*100</f>
        <v>100</v>
      </c>
      <c r="E357" s="157">
        <v>100</v>
      </c>
      <c r="F357" s="45"/>
    </row>
    <row r="358" spans="1:6" ht="14.25">
      <c r="A358" s="158" t="s">
        <v>357</v>
      </c>
      <c r="B358" s="120"/>
      <c r="C358" s="92">
        <v>0</v>
      </c>
      <c r="D358" s="156"/>
      <c r="E358" s="157"/>
      <c r="F358" s="45"/>
    </row>
    <row r="359" spans="1:6" ht="14.25">
      <c r="A359" s="158" t="s">
        <v>358</v>
      </c>
      <c r="B359" s="120"/>
      <c r="C359" s="92">
        <v>0</v>
      </c>
      <c r="D359" s="156"/>
      <c r="E359" s="157"/>
      <c r="F359" s="45"/>
    </row>
    <row r="360" spans="1:6" ht="14.25">
      <c r="A360" s="158" t="s">
        <v>359</v>
      </c>
      <c r="B360" s="120"/>
      <c r="C360" s="92">
        <v>0</v>
      </c>
      <c r="D360" s="156"/>
      <c r="E360" s="157"/>
      <c r="F360" s="45"/>
    </row>
    <row r="361" spans="1:6" ht="14.25">
      <c r="A361" s="158" t="s">
        <v>360</v>
      </c>
      <c r="B361" s="120"/>
      <c r="C361" s="92">
        <v>0</v>
      </c>
      <c r="D361" s="156"/>
      <c r="E361" s="157"/>
      <c r="F361" s="45"/>
    </row>
    <row r="362" spans="1:6" ht="14.25">
      <c r="A362" s="158" t="s">
        <v>361</v>
      </c>
      <c r="B362" s="92">
        <v>300</v>
      </c>
      <c r="C362" s="92">
        <v>0</v>
      </c>
      <c r="D362" s="156"/>
      <c r="E362" s="157"/>
      <c r="F362" s="45"/>
    </row>
    <row r="363" spans="1:6" ht="14.25">
      <c r="A363" s="158" t="s">
        <v>141</v>
      </c>
      <c r="B363" s="120"/>
      <c r="C363" s="92">
        <v>0</v>
      </c>
      <c r="D363" s="156"/>
      <c r="E363" s="157"/>
      <c r="F363" s="45"/>
    </row>
    <row r="364" spans="1:6" ht="14.25">
      <c r="A364" s="158" t="s">
        <v>362</v>
      </c>
      <c r="B364" s="120"/>
      <c r="C364" s="92">
        <v>160</v>
      </c>
      <c r="D364" s="156"/>
      <c r="E364" s="157">
        <v>36.2</v>
      </c>
      <c r="F364" s="45"/>
    </row>
    <row r="365" spans="1:6" ht="14.25">
      <c r="A365" s="155" t="s">
        <v>363</v>
      </c>
      <c r="B365" s="92">
        <f>SUM(B366:B373)</f>
        <v>1756</v>
      </c>
      <c r="C365" s="92">
        <f>SUM(C366:C373)</f>
        <v>2584</v>
      </c>
      <c r="D365" s="156">
        <f>C365/B365*100</f>
        <v>147.2</v>
      </c>
      <c r="E365" s="157">
        <v>99.8</v>
      </c>
      <c r="F365" s="45"/>
    </row>
    <row r="366" spans="1:6" ht="14.25">
      <c r="A366" s="158" t="s">
        <v>132</v>
      </c>
      <c r="B366" s="92">
        <v>1456</v>
      </c>
      <c r="C366" s="92">
        <v>2006</v>
      </c>
      <c r="D366" s="156">
        <f>C366/B366*100</f>
        <v>137.8</v>
      </c>
      <c r="E366" s="157">
        <v>108.3</v>
      </c>
      <c r="F366" s="45"/>
    </row>
    <row r="367" spans="1:6" ht="14.25">
      <c r="A367" s="158" t="s">
        <v>133</v>
      </c>
      <c r="B367" s="120"/>
      <c r="C367" s="92">
        <v>0</v>
      </c>
      <c r="D367" s="156"/>
      <c r="E367" s="157">
        <v>0</v>
      </c>
      <c r="F367" s="45"/>
    </row>
    <row r="368" spans="1:6" ht="14.25">
      <c r="A368" s="158" t="s">
        <v>134</v>
      </c>
      <c r="B368" s="120"/>
      <c r="C368" s="92">
        <v>0</v>
      </c>
      <c r="D368" s="156"/>
      <c r="E368" s="157"/>
      <c r="F368" s="45"/>
    </row>
    <row r="369" spans="1:6" ht="14.25">
      <c r="A369" s="158" t="s">
        <v>364</v>
      </c>
      <c r="B369" s="92">
        <v>270</v>
      </c>
      <c r="C369" s="92">
        <v>270</v>
      </c>
      <c r="D369" s="156">
        <f>C369/B369*100</f>
        <v>100</v>
      </c>
      <c r="E369" s="157">
        <v>90</v>
      </c>
      <c r="F369" s="45"/>
    </row>
    <row r="370" spans="1:6" ht="14.25">
      <c r="A370" s="158" t="s">
        <v>365</v>
      </c>
      <c r="B370" s="120"/>
      <c r="C370" s="92">
        <v>0</v>
      </c>
      <c r="D370" s="156"/>
      <c r="E370" s="157"/>
      <c r="F370" s="45"/>
    </row>
    <row r="371" spans="1:6" ht="14.25">
      <c r="A371" s="158" t="s">
        <v>366</v>
      </c>
      <c r="B371" s="120"/>
      <c r="C371" s="92">
        <v>0</v>
      </c>
      <c r="D371" s="156"/>
      <c r="E371" s="157"/>
      <c r="F371" s="45"/>
    </row>
    <row r="372" spans="1:6" ht="14.25">
      <c r="A372" s="158" t="s">
        <v>141</v>
      </c>
      <c r="B372" s="120"/>
      <c r="C372" s="92">
        <v>0</v>
      </c>
      <c r="D372" s="156"/>
      <c r="E372" s="157"/>
      <c r="F372" s="45"/>
    </row>
    <row r="373" spans="1:6" ht="14.25">
      <c r="A373" s="158" t="s">
        <v>367</v>
      </c>
      <c r="B373" s="92">
        <v>30</v>
      </c>
      <c r="C373" s="92">
        <v>308</v>
      </c>
      <c r="D373" s="156">
        <f>C373/B373*100</f>
        <v>1026.7</v>
      </c>
      <c r="E373" s="157">
        <v>71.1</v>
      </c>
      <c r="F373" s="45"/>
    </row>
    <row r="374" spans="1:6" ht="14.25">
      <c r="A374" s="155" t="s">
        <v>368</v>
      </c>
      <c r="B374" s="92">
        <f>SUM(B375:B387)</f>
        <v>2022</v>
      </c>
      <c r="C374" s="92">
        <f>SUM(C375:C387)</f>
        <v>2387</v>
      </c>
      <c r="D374" s="156">
        <f>C374/B374*100</f>
        <v>118.1</v>
      </c>
      <c r="E374" s="157">
        <v>104.5</v>
      </c>
      <c r="F374" s="45"/>
    </row>
    <row r="375" spans="1:6" ht="14.25">
      <c r="A375" s="158" t="s">
        <v>132</v>
      </c>
      <c r="B375" s="92">
        <v>721</v>
      </c>
      <c r="C375" s="92">
        <v>1011</v>
      </c>
      <c r="D375" s="156">
        <f>C375/B375*100</f>
        <v>140.2</v>
      </c>
      <c r="E375" s="157">
        <v>117.3</v>
      </c>
      <c r="F375" s="45"/>
    </row>
    <row r="376" spans="1:6" ht="14.25">
      <c r="A376" s="158" t="s">
        <v>133</v>
      </c>
      <c r="B376" s="92">
        <v>1</v>
      </c>
      <c r="C376" s="92">
        <v>1</v>
      </c>
      <c r="D376" s="156">
        <f>C376/B376*100</f>
        <v>100</v>
      </c>
      <c r="E376" s="157">
        <v>100</v>
      </c>
      <c r="F376" s="45"/>
    </row>
    <row r="377" spans="1:6" ht="14.25">
      <c r="A377" s="158" t="s">
        <v>134</v>
      </c>
      <c r="B377" s="120"/>
      <c r="C377" s="92">
        <v>0</v>
      </c>
      <c r="D377" s="156"/>
      <c r="E377" s="157"/>
      <c r="F377" s="45"/>
    </row>
    <row r="378" spans="1:6" ht="14.25">
      <c r="A378" s="158" t="s">
        <v>369</v>
      </c>
      <c r="B378" s="92">
        <v>368</v>
      </c>
      <c r="C378" s="92">
        <v>368</v>
      </c>
      <c r="D378" s="156">
        <f>C378/B378*100</f>
        <v>100</v>
      </c>
      <c r="E378" s="157">
        <v>99.5</v>
      </c>
      <c r="F378" s="45"/>
    </row>
    <row r="379" spans="1:6" ht="14.25">
      <c r="A379" s="158" t="s">
        <v>370</v>
      </c>
      <c r="B379" s="92">
        <v>42</v>
      </c>
      <c r="C379" s="92">
        <v>42</v>
      </c>
      <c r="D379" s="156">
        <f>C379/B379*100</f>
        <v>100</v>
      </c>
      <c r="E379" s="157">
        <v>123.5</v>
      </c>
      <c r="F379" s="45"/>
    </row>
    <row r="380" spans="1:6" ht="14.25">
      <c r="A380" s="158" t="s">
        <v>371</v>
      </c>
      <c r="B380" s="92">
        <v>790</v>
      </c>
      <c r="C380" s="92">
        <v>801</v>
      </c>
      <c r="D380" s="156">
        <f>C380/B380*100</f>
        <v>101.4</v>
      </c>
      <c r="E380" s="157">
        <v>88.3</v>
      </c>
      <c r="F380" s="45"/>
    </row>
    <row r="381" spans="1:6" ht="14.25">
      <c r="A381" s="158" t="s">
        <v>372</v>
      </c>
      <c r="B381" s="92">
        <v>72</v>
      </c>
      <c r="C381" s="92">
        <v>125</v>
      </c>
      <c r="D381" s="156">
        <f>C381/B381*100</f>
        <v>173.6</v>
      </c>
      <c r="E381" s="157">
        <v>290.7</v>
      </c>
      <c r="F381" s="45"/>
    </row>
    <row r="382" spans="1:6" ht="14.25">
      <c r="A382" s="158" t="s">
        <v>373</v>
      </c>
      <c r="B382" s="120"/>
      <c r="C382" s="92">
        <v>0</v>
      </c>
      <c r="D382" s="156"/>
      <c r="E382" s="157"/>
      <c r="F382" s="45"/>
    </row>
    <row r="383" spans="1:6" ht="14.25">
      <c r="A383" s="158" t="s">
        <v>374</v>
      </c>
      <c r="B383" s="120"/>
      <c r="C383" s="92">
        <v>0</v>
      </c>
      <c r="D383" s="156"/>
      <c r="E383" s="157"/>
      <c r="F383" s="45"/>
    </row>
    <row r="384" spans="1:6" ht="14.25">
      <c r="A384" s="158" t="s">
        <v>375</v>
      </c>
      <c r="B384" s="120"/>
      <c r="C384" s="92">
        <v>0</v>
      </c>
      <c r="D384" s="156"/>
      <c r="E384" s="157"/>
      <c r="F384" s="45"/>
    </row>
    <row r="385" spans="1:6" ht="14.25">
      <c r="A385" s="158" t="s">
        <v>376</v>
      </c>
      <c r="B385" s="120"/>
      <c r="C385" s="92">
        <v>0</v>
      </c>
      <c r="D385" s="156"/>
      <c r="E385" s="157"/>
      <c r="F385" s="45"/>
    </row>
    <row r="386" spans="1:6" ht="14.25">
      <c r="A386" s="158" t="s">
        <v>141</v>
      </c>
      <c r="B386" s="120"/>
      <c r="C386" s="92">
        <v>8</v>
      </c>
      <c r="D386" s="156"/>
      <c r="E386" s="157">
        <v>88.9</v>
      </c>
      <c r="F386" s="45"/>
    </row>
    <row r="387" spans="1:6" ht="14.25">
      <c r="A387" s="158" t="s">
        <v>377</v>
      </c>
      <c r="B387" s="92">
        <v>28</v>
      </c>
      <c r="C387" s="92">
        <v>31</v>
      </c>
      <c r="D387" s="156">
        <f>C387/B387*100</f>
        <v>110.7</v>
      </c>
      <c r="E387" s="157">
        <v>52.5</v>
      </c>
      <c r="F387" s="45"/>
    </row>
    <row r="388" spans="1:6" ht="14.25">
      <c r="A388" s="155" t="s">
        <v>378</v>
      </c>
      <c r="B388" s="120"/>
      <c r="C388" s="92">
        <f>SUM(C389:C396)</f>
        <v>0</v>
      </c>
      <c r="D388" s="156"/>
      <c r="E388" s="157"/>
      <c r="F388" s="45"/>
    </row>
    <row r="389" spans="1:6" ht="14.25">
      <c r="A389" s="158" t="s">
        <v>132</v>
      </c>
      <c r="B389" s="120"/>
      <c r="C389" s="92">
        <v>0</v>
      </c>
      <c r="D389" s="156"/>
      <c r="E389" s="157"/>
      <c r="F389" s="45"/>
    </row>
    <row r="390" spans="1:6" ht="14.25">
      <c r="A390" s="158" t="s">
        <v>133</v>
      </c>
      <c r="B390" s="120"/>
      <c r="C390" s="92">
        <v>0</v>
      </c>
      <c r="D390" s="156"/>
      <c r="E390" s="157"/>
      <c r="F390" s="45"/>
    </row>
    <row r="391" spans="1:6" ht="14.25">
      <c r="A391" s="158" t="s">
        <v>134</v>
      </c>
      <c r="B391" s="120"/>
      <c r="C391" s="92">
        <v>0</v>
      </c>
      <c r="D391" s="156"/>
      <c r="E391" s="157"/>
      <c r="F391" s="45"/>
    </row>
    <row r="392" spans="1:6" ht="14.25">
      <c r="A392" s="158" t="s">
        <v>379</v>
      </c>
      <c r="B392" s="120"/>
      <c r="C392" s="92">
        <v>0</v>
      </c>
      <c r="D392" s="156"/>
      <c r="E392" s="157"/>
      <c r="F392" s="45"/>
    </row>
    <row r="393" spans="1:6" ht="14.25">
      <c r="A393" s="158" t="s">
        <v>380</v>
      </c>
      <c r="B393" s="120"/>
      <c r="C393" s="92">
        <v>0</v>
      </c>
      <c r="D393" s="156"/>
      <c r="E393" s="157"/>
      <c r="F393" s="45"/>
    </row>
    <row r="394" spans="1:6" ht="14.25">
      <c r="A394" s="158" t="s">
        <v>381</v>
      </c>
      <c r="B394" s="120"/>
      <c r="C394" s="92">
        <v>0</v>
      </c>
      <c r="D394" s="156"/>
      <c r="E394" s="157"/>
      <c r="F394" s="45"/>
    </row>
    <row r="395" spans="1:6" ht="14.25">
      <c r="A395" s="158" t="s">
        <v>141</v>
      </c>
      <c r="B395" s="120"/>
      <c r="C395" s="92">
        <v>0</v>
      </c>
      <c r="D395" s="156"/>
      <c r="E395" s="157"/>
      <c r="F395" s="45"/>
    </row>
    <row r="396" spans="1:6" ht="14.25">
      <c r="A396" s="158" t="s">
        <v>382</v>
      </c>
      <c r="B396" s="120"/>
      <c r="C396" s="92">
        <v>0</v>
      </c>
      <c r="D396" s="156"/>
      <c r="E396" s="157"/>
      <c r="F396" s="45"/>
    </row>
    <row r="397" spans="1:6" ht="14.25">
      <c r="A397" s="155" t="s">
        <v>383</v>
      </c>
      <c r="B397" s="120"/>
      <c r="C397" s="92">
        <f>SUM(C398:C405)</f>
        <v>0</v>
      </c>
      <c r="D397" s="156"/>
      <c r="E397" s="157"/>
      <c r="F397" s="45"/>
    </row>
    <row r="398" spans="1:6" ht="14.25">
      <c r="A398" s="158" t="s">
        <v>132</v>
      </c>
      <c r="B398" s="120"/>
      <c r="C398" s="92">
        <v>0</v>
      </c>
      <c r="D398" s="156"/>
      <c r="E398" s="157"/>
      <c r="F398" s="45"/>
    </row>
    <row r="399" spans="1:6" ht="14.25">
      <c r="A399" s="158" t="s">
        <v>133</v>
      </c>
      <c r="B399" s="120"/>
      <c r="C399" s="92">
        <v>0</v>
      </c>
      <c r="D399" s="156"/>
      <c r="E399" s="157"/>
      <c r="F399" s="45"/>
    </row>
    <row r="400" spans="1:6" ht="14.25">
      <c r="A400" s="158" t="s">
        <v>134</v>
      </c>
      <c r="B400" s="120"/>
      <c r="C400" s="92">
        <v>0</v>
      </c>
      <c r="D400" s="156"/>
      <c r="E400" s="157"/>
      <c r="F400" s="45"/>
    </row>
    <row r="401" spans="1:6" ht="27">
      <c r="A401" s="158" t="s">
        <v>384</v>
      </c>
      <c r="B401" s="120"/>
      <c r="C401" s="92">
        <v>0</v>
      </c>
      <c r="D401" s="156"/>
      <c r="E401" s="157"/>
      <c r="F401" s="45"/>
    </row>
    <row r="402" spans="1:6" ht="27">
      <c r="A402" s="158" t="s">
        <v>385</v>
      </c>
      <c r="B402" s="120"/>
      <c r="C402" s="92">
        <v>0</v>
      </c>
      <c r="D402" s="156"/>
      <c r="E402" s="157"/>
      <c r="F402" s="45"/>
    </row>
    <row r="403" spans="1:6" ht="14.25">
      <c r="A403" s="158" t="s">
        <v>386</v>
      </c>
      <c r="B403" s="120"/>
      <c r="C403" s="92">
        <v>0</v>
      </c>
      <c r="D403" s="156"/>
      <c r="E403" s="157"/>
      <c r="F403" s="45"/>
    </row>
    <row r="404" spans="1:6" ht="14.25">
      <c r="A404" s="158" t="s">
        <v>141</v>
      </c>
      <c r="B404" s="120"/>
      <c r="C404" s="92">
        <v>0</v>
      </c>
      <c r="D404" s="156"/>
      <c r="E404" s="157"/>
      <c r="F404" s="45"/>
    </row>
    <row r="405" spans="1:6" ht="27">
      <c r="A405" s="158" t="s">
        <v>387</v>
      </c>
      <c r="B405" s="120"/>
      <c r="C405" s="92">
        <v>0</v>
      </c>
      <c r="D405" s="156"/>
      <c r="E405" s="157"/>
      <c r="F405" s="45"/>
    </row>
    <row r="406" spans="1:6" ht="14.25">
      <c r="A406" s="155" t="s">
        <v>388</v>
      </c>
      <c r="B406" s="92">
        <f>SUM(B407:B413)</f>
        <v>48</v>
      </c>
      <c r="C406" s="92">
        <f>SUM(C407:C413)</f>
        <v>64</v>
      </c>
      <c r="D406" s="156">
        <f>C406/B406*100</f>
        <v>133.3</v>
      </c>
      <c r="E406" s="157">
        <v>110.3</v>
      </c>
      <c r="F406" s="45"/>
    </row>
    <row r="407" spans="1:6" ht="14.25">
      <c r="A407" s="158" t="s">
        <v>132</v>
      </c>
      <c r="B407" s="92">
        <v>44</v>
      </c>
      <c r="C407" s="92">
        <v>61</v>
      </c>
      <c r="D407" s="156">
        <f>C407/B407*100</f>
        <v>138.6</v>
      </c>
      <c r="E407" s="157">
        <v>108.9</v>
      </c>
      <c r="F407" s="45"/>
    </row>
    <row r="408" spans="1:6" ht="14.25">
      <c r="A408" s="158" t="s">
        <v>133</v>
      </c>
      <c r="B408" s="92">
        <v>4</v>
      </c>
      <c r="C408" s="92">
        <v>3</v>
      </c>
      <c r="D408" s="156">
        <f>C408/B408*100</f>
        <v>75</v>
      </c>
      <c r="E408" s="157">
        <v>150</v>
      </c>
      <c r="F408" s="45"/>
    </row>
    <row r="409" spans="1:6" ht="14.25">
      <c r="A409" s="158" t="s">
        <v>134</v>
      </c>
      <c r="B409" s="120"/>
      <c r="C409" s="92">
        <v>0</v>
      </c>
      <c r="D409" s="156"/>
      <c r="E409" s="157"/>
      <c r="F409" s="45"/>
    </row>
    <row r="410" spans="1:6" ht="14.25">
      <c r="A410" s="158" t="s">
        <v>389</v>
      </c>
      <c r="B410" s="120"/>
      <c r="C410" s="92">
        <v>0</v>
      </c>
      <c r="D410" s="156"/>
      <c r="E410" s="157"/>
      <c r="F410" s="45"/>
    </row>
    <row r="411" spans="1:6" ht="14.25">
      <c r="A411" s="158" t="s">
        <v>390</v>
      </c>
      <c r="B411" s="120"/>
      <c r="C411" s="92">
        <v>0</v>
      </c>
      <c r="D411" s="156"/>
      <c r="E411" s="157"/>
      <c r="F411" s="45"/>
    </row>
    <row r="412" spans="1:6" ht="14.25">
      <c r="A412" s="158" t="s">
        <v>141</v>
      </c>
      <c r="B412" s="120"/>
      <c r="C412" s="92">
        <v>0</v>
      </c>
      <c r="D412" s="156"/>
      <c r="E412" s="157"/>
      <c r="F412" s="45"/>
    </row>
    <row r="413" spans="1:6" ht="14.25">
      <c r="A413" s="158" t="s">
        <v>391</v>
      </c>
      <c r="B413" s="120"/>
      <c r="C413" s="92">
        <v>0</v>
      </c>
      <c r="D413" s="156"/>
      <c r="E413" s="157"/>
      <c r="F413" s="45"/>
    </row>
    <row r="414" spans="1:6" ht="14.25">
      <c r="A414" s="155" t="s">
        <v>392</v>
      </c>
      <c r="B414" s="120"/>
      <c r="C414" s="92">
        <f>SUM(C415:C421)</f>
        <v>0</v>
      </c>
      <c r="D414" s="156"/>
      <c r="E414" s="157"/>
      <c r="F414" s="45"/>
    </row>
    <row r="415" spans="1:6" ht="14.25">
      <c r="A415" s="158" t="s">
        <v>132</v>
      </c>
      <c r="B415" s="120"/>
      <c r="C415" s="92">
        <v>0</v>
      </c>
      <c r="D415" s="156"/>
      <c r="E415" s="157"/>
      <c r="F415" s="45"/>
    </row>
    <row r="416" spans="1:6" ht="14.25">
      <c r="A416" s="158" t="s">
        <v>133</v>
      </c>
      <c r="B416" s="120"/>
      <c r="C416" s="92">
        <v>0</v>
      </c>
      <c r="D416" s="156"/>
      <c r="E416" s="157"/>
      <c r="F416" s="45"/>
    </row>
    <row r="417" spans="1:6" ht="14.25">
      <c r="A417" s="158" t="s">
        <v>393</v>
      </c>
      <c r="B417" s="120"/>
      <c r="C417" s="92">
        <v>0</v>
      </c>
      <c r="D417" s="156"/>
      <c r="E417" s="157"/>
      <c r="F417" s="45"/>
    </row>
    <row r="418" spans="1:6" ht="14.25">
      <c r="A418" s="158" t="s">
        <v>394</v>
      </c>
      <c r="B418" s="120"/>
      <c r="C418" s="92">
        <v>0</v>
      </c>
      <c r="D418" s="156"/>
      <c r="E418" s="157"/>
      <c r="F418" s="45"/>
    </row>
    <row r="419" spans="1:6" ht="14.25">
      <c r="A419" s="158" t="s">
        <v>395</v>
      </c>
      <c r="B419" s="120"/>
      <c r="C419" s="92">
        <v>0</v>
      </c>
      <c r="D419" s="156"/>
      <c r="E419" s="157"/>
      <c r="F419" s="45"/>
    </row>
    <row r="420" spans="1:6" ht="14.25">
      <c r="A420" s="158" t="s">
        <v>348</v>
      </c>
      <c r="B420" s="120"/>
      <c r="C420" s="92">
        <v>0</v>
      </c>
      <c r="D420" s="156"/>
      <c r="E420" s="157"/>
      <c r="F420" s="45"/>
    </row>
    <row r="421" spans="1:6" ht="14.25">
      <c r="A421" s="158" t="s">
        <v>396</v>
      </c>
      <c r="B421" s="120"/>
      <c r="C421" s="92">
        <v>0</v>
      </c>
      <c r="D421" s="156"/>
      <c r="E421" s="157"/>
      <c r="F421" s="45"/>
    </row>
    <row r="422" spans="1:6" ht="14.25">
      <c r="A422" s="155" t="s">
        <v>397</v>
      </c>
      <c r="B422" s="120"/>
      <c r="C422" s="92">
        <f>SUM(C423:C430)</f>
        <v>0</v>
      </c>
      <c r="D422" s="156"/>
      <c r="E422" s="157"/>
      <c r="F422" s="45"/>
    </row>
    <row r="423" spans="1:6" ht="14.25">
      <c r="A423" s="158" t="s">
        <v>398</v>
      </c>
      <c r="B423" s="120"/>
      <c r="C423" s="92">
        <v>0</v>
      </c>
      <c r="D423" s="156"/>
      <c r="E423" s="157"/>
      <c r="F423" s="45"/>
    </row>
    <row r="424" spans="1:6" ht="14.25">
      <c r="A424" s="158" t="s">
        <v>132</v>
      </c>
      <c r="B424" s="120"/>
      <c r="C424" s="92">
        <v>0</v>
      </c>
      <c r="D424" s="156"/>
      <c r="E424" s="157"/>
      <c r="F424" s="45"/>
    </row>
    <row r="425" spans="1:6" ht="14.25">
      <c r="A425" s="158" t="s">
        <v>399</v>
      </c>
      <c r="B425" s="120"/>
      <c r="C425" s="92">
        <v>0</v>
      </c>
      <c r="D425" s="156"/>
      <c r="E425" s="157"/>
      <c r="F425" s="45"/>
    </row>
    <row r="426" spans="1:6" ht="14.25">
      <c r="A426" s="158" t="s">
        <v>400</v>
      </c>
      <c r="B426" s="120"/>
      <c r="C426" s="92">
        <v>0</v>
      </c>
      <c r="D426" s="156"/>
      <c r="E426" s="157"/>
      <c r="F426" s="45"/>
    </row>
    <row r="427" spans="1:6" ht="27">
      <c r="A427" s="158" t="s">
        <v>401</v>
      </c>
      <c r="B427" s="120"/>
      <c r="C427" s="92">
        <v>0</v>
      </c>
      <c r="D427" s="156"/>
      <c r="E427" s="157"/>
      <c r="F427" s="45"/>
    </row>
    <row r="428" spans="1:6" ht="27">
      <c r="A428" s="158" t="s">
        <v>402</v>
      </c>
      <c r="B428" s="120"/>
      <c r="C428" s="92">
        <v>0</v>
      </c>
      <c r="D428" s="156"/>
      <c r="E428" s="157"/>
      <c r="F428" s="45"/>
    </row>
    <row r="429" spans="1:6" ht="27">
      <c r="A429" s="158" t="s">
        <v>403</v>
      </c>
      <c r="B429" s="120"/>
      <c r="C429" s="92">
        <v>0</v>
      </c>
      <c r="D429" s="156"/>
      <c r="E429" s="157"/>
      <c r="F429" s="45"/>
    </row>
    <row r="430" spans="1:6" ht="14.25">
      <c r="A430" s="158" t="s">
        <v>404</v>
      </c>
      <c r="B430" s="120"/>
      <c r="C430" s="92">
        <v>0</v>
      </c>
      <c r="D430" s="156"/>
      <c r="E430" s="157"/>
      <c r="F430" s="45"/>
    </row>
    <row r="431" spans="1:6" ht="27">
      <c r="A431" s="155" t="s">
        <v>405</v>
      </c>
      <c r="B431" s="92">
        <f>B432+B433</f>
        <v>2393</v>
      </c>
      <c r="C431" s="92">
        <f>C432+C433</f>
        <v>3755</v>
      </c>
      <c r="D431" s="156">
        <f>C431/B431*100</f>
        <v>156.9</v>
      </c>
      <c r="E431" s="157">
        <v>100.9</v>
      </c>
      <c r="F431" s="45"/>
    </row>
    <row r="432" spans="1:6" ht="27">
      <c r="A432" s="158" t="s">
        <v>406</v>
      </c>
      <c r="B432" s="120">
        <v>2393</v>
      </c>
      <c r="C432" s="92">
        <v>3755</v>
      </c>
      <c r="D432" s="156">
        <f>C432/B432*100</f>
        <v>156.9</v>
      </c>
      <c r="E432" s="157">
        <v>100.9</v>
      </c>
      <c r="F432" s="45"/>
    </row>
    <row r="433" spans="1:6" ht="14.25">
      <c r="A433" s="158" t="s">
        <v>407</v>
      </c>
      <c r="B433" s="120"/>
      <c r="C433" s="92">
        <v>0</v>
      </c>
      <c r="D433" s="156"/>
      <c r="E433" s="157"/>
      <c r="F433" s="45"/>
    </row>
    <row r="434" spans="1:6" ht="14.25">
      <c r="A434" s="155" t="s">
        <v>408</v>
      </c>
      <c r="B434" s="92">
        <f>SUM(B435,B440,B449,B456,B462,B466,B470,B474,B480,B487)</f>
        <v>88169</v>
      </c>
      <c r="C434" s="92">
        <f>SUM(C435,C440,C449,C456,C462,C466,C470,C474,C480,C487)</f>
        <v>112870</v>
      </c>
      <c r="D434" s="156">
        <f>C434/B434*100</f>
        <v>128</v>
      </c>
      <c r="E434" s="157">
        <v>115.5</v>
      </c>
      <c r="F434" s="45"/>
    </row>
    <row r="435" spans="1:6" ht="14.25">
      <c r="A435" s="155" t="s">
        <v>409</v>
      </c>
      <c r="B435" s="92">
        <f>SUM(B436:B439)</f>
        <v>608</v>
      </c>
      <c r="C435" s="92">
        <f>SUM(C436:C439)</f>
        <v>735</v>
      </c>
      <c r="D435" s="156">
        <f>C435/B435*100</f>
        <v>120.9</v>
      </c>
      <c r="E435" s="157">
        <v>90.2</v>
      </c>
      <c r="F435" s="45"/>
    </row>
    <row r="436" spans="1:6" ht="14.25">
      <c r="A436" s="158" t="s">
        <v>132</v>
      </c>
      <c r="B436" s="120">
        <v>608</v>
      </c>
      <c r="C436" s="92">
        <v>729</v>
      </c>
      <c r="D436" s="156">
        <f>C436/B436*100</f>
        <v>119.9</v>
      </c>
      <c r="E436" s="157">
        <v>90</v>
      </c>
      <c r="F436" s="45"/>
    </row>
    <row r="437" spans="1:6" ht="14.25">
      <c r="A437" s="158" t="s">
        <v>133</v>
      </c>
      <c r="B437" s="120"/>
      <c r="C437" s="92">
        <v>0</v>
      </c>
      <c r="D437" s="156"/>
      <c r="E437" s="157"/>
      <c r="F437" s="45"/>
    </row>
    <row r="438" spans="1:6" ht="14.25">
      <c r="A438" s="158" t="s">
        <v>134</v>
      </c>
      <c r="B438" s="120"/>
      <c r="C438" s="92">
        <v>0</v>
      </c>
      <c r="D438" s="156"/>
      <c r="E438" s="157"/>
      <c r="F438" s="45"/>
    </row>
    <row r="439" spans="1:6" ht="27">
      <c r="A439" s="158" t="s">
        <v>410</v>
      </c>
      <c r="B439" s="120"/>
      <c r="C439" s="92">
        <v>6</v>
      </c>
      <c r="D439" s="156"/>
      <c r="E439" s="157">
        <v>120</v>
      </c>
      <c r="F439" s="45"/>
    </row>
    <row r="440" spans="1:6" ht="14.25">
      <c r="A440" s="155" t="s">
        <v>411</v>
      </c>
      <c r="B440" s="92">
        <f>SUM(B441:B448)</f>
        <v>73748</v>
      </c>
      <c r="C440" s="92">
        <f>SUM(C441:C448)</f>
        <v>98131</v>
      </c>
      <c r="D440" s="156">
        <f>C440/B440*100</f>
        <v>133.1</v>
      </c>
      <c r="E440" s="157">
        <v>118.7</v>
      </c>
      <c r="F440" s="45"/>
    </row>
    <row r="441" spans="1:6" ht="14.25">
      <c r="A441" s="158" t="s">
        <v>412</v>
      </c>
      <c r="B441" s="120">
        <v>2376</v>
      </c>
      <c r="C441" s="92">
        <v>5791</v>
      </c>
      <c r="D441" s="156">
        <f>C441/B441*100</f>
        <v>243.7</v>
      </c>
      <c r="E441" s="157">
        <v>108.7</v>
      </c>
      <c r="F441" s="45"/>
    </row>
    <row r="442" spans="1:6" ht="14.25">
      <c r="A442" s="158" t="s">
        <v>413</v>
      </c>
      <c r="B442" s="120">
        <v>23449</v>
      </c>
      <c r="C442" s="92">
        <v>35297</v>
      </c>
      <c r="D442" s="156">
        <f>C442/B442*100</f>
        <v>150.5</v>
      </c>
      <c r="E442" s="157">
        <v>103.5</v>
      </c>
      <c r="F442" s="45"/>
    </row>
    <row r="443" spans="1:6" ht="14.25">
      <c r="A443" s="158" t="s">
        <v>414</v>
      </c>
      <c r="B443" s="120">
        <v>12511</v>
      </c>
      <c r="C443" s="92">
        <v>21479</v>
      </c>
      <c r="D443" s="156">
        <f>C443/B443*100</f>
        <v>171.7</v>
      </c>
      <c r="E443" s="157">
        <v>90</v>
      </c>
      <c r="F443" s="45"/>
    </row>
    <row r="444" spans="1:6" ht="14.25">
      <c r="A444" s="158" t="s">
        <v>415</v>
      </c>
      <c r="B444" s="120">
        <v>11446</v>
      </c>
      <c r="C444" s="92">
        <v>15437</v>
      </c>
      <c r="D444" s="156">
        <f>C444/B444*100</f>
        <v>134.9</v>
      </c>
      <c r="E444" s="157">
        <v>133.8</v>
      </c>
      <c r="F444" s="45"/>
    </row>
    <row r="445" spans="1:6" ht="14.25">
      <c r="A445" s="158" t="s">
        <v>416</v>
      </c>
      <c r="B445" s="120"/>
      <c r="C445" s="92">
        <v>0</v>
      </c>
      <c r="D445" s="156"/>
      <c r="E445" s="157">
        <v>0</v>
      </c>
      <c r="F445" s="45"/>
    </row>
    <row r="446" spans="1:6" ht="27">
      <c r="A446" s="158" t="s">
        <v>417</v>
      </c>
      <c r="B446" s="120"/>
      <c r="C446" s="92">
        <v>0</v>
      </c>
      <c r="D446" s="156"/>
      <c r="E446" s="157"/>
      <c r="F446" s="45"/>
    </row>
    <row r="447" spans="1:6" ht="27">
      <c r="A447" s="158" t="s">
        <v>418</v>
      </c>
      <c r="B447" s="120"/>
      <c r="C447" s="92">
        <v>0</v>
      </c>
      <c r="D447" s="156"/>
      <c r="E447" s="157"/>
      <c r="F447" s="45"/>
    </row>
    <row r="448" spans="1:6" ht="14.25">
      <c r="A448" s="158" t="s">
        <v>419</v>
      </c>
      <c r="B448" s="120">
        <v>23966</v>
      </c>
      <c r="C448" s="92">
        <v>20127</v>
      </c>
      <c r="D448" s="156">
        <f>C448/B448*100</f>
        <v>84</v>
      </c>
      <c r="E448" s="157">
        <v>264.6</v>
      </c>
      <c r="F448" s="45"/>
    </row>
    <row r="449" spans="1:6" ht="14.25">
      <c r="A449" s="155" t="s">
        <v>420</v>
      </c>
      <c r="B449" s="92">
        <f>SUM(B450:B455)</f>
        <v>2193</v>
      </c>
      <c r="C449" s="92">
        <f>SUM(C450:C455)</f>
        <v>4468</v>
      </c>
      <c r="D449" s="156">
        <f>C449/B449*100</f>
        <v>203.7</v>
      </c>
      <c r="E449" s="157">
        <v>122.9</v>
      </c>
      <c r="F449" s="45"/>
    </row>
    <row r="450" spans="1:6" ht="14.25">
      <c r="A450" s="158" t="s">
        <v>421</v>
      </c>
      <c r="B450" s="120"/>
      <c r="C450" s="92">
        <v>0</v>
      </c>
      <c r="D450" s="156"/>
      <c r="E450" s="157"/>
      <c r="F450" s="45"/>
    </row>
    <row r="451" spans="1:6" ht="14.25">
      <c r="A451" s="158" t="s">
        <v>422</v>
      </c>
      <c r="B451" s="120"/>
      <c r="C451" s="92">
        <v>935</v>
      </c>
      <c r="D451" s="156"/>
      <c r="E451" s="157">
        <v>98.4</v>
      </c>
      <c r="F451" s="45"/>
    </row>
    <row r="452" spans="1:6" ht="14.25">
      <c r="A452" s="158" t="s">
        <v>423</v>
      </c>
      <c r="B452" s="120"/>
      <c r="C452" s="92">
        <v>0</v>
      </c>
      <c r="D452" s="156"/>
      <c r="E452" s="157"/>
      <c r="F452" s="45"/>
    </row>
    <row r="453" spans="1:6" ht="14.25">
      <c r="A453" s="158" t="s">
        <v>424</v>
      </c>
      <c r="B453" s="120">
        <v>2193</v>
      </c>
      <c r="C453" s="92">
        <v>2582</v>
      </c>
      <c r="D453" s="156">
        <f>C453/B453*100</f>
        <v>117.7</v>
      </c>
      <c r="E453" s="157">
        <v>109.1</v>
      </c>
      <c r="F453" s="45"/>
    </row>
    <row r="454" spans="1:6" ht="14.25">
      <c r="A454" s="158" t="s">
        <v>425</v>
      </c>
      <c r="B454" s="120"/>
      <c r="C454" s="92">
        <v>0</v>
      </c>
      <c r="D454" s="156"/>
      <c r="E454" s="157"/>
      <c r="F454" s="45"/>
    </row>
    <row r="455" spans="1:6" ht="14.25">
      <c r="A455" s="158" t="s">
        <v>426</v>
      </c>
      <c r="B455" s="120"/>
      <c r="C455" s="92">
        <v>951</v>
      </c>
      <c r="D455" s="156"/>
      <c r="E455" s="157">
        <v>299.1</v>
      </c>
      <c r="F455" s="45"/>
    </row>
    <row r="456" spans="1:6" ht="14.25">
      <c r="A456" s="155" t="s">
        <v>427</v>
      </c>
      <c r="B456" s="120"/>
      <c r="C456" s="92">
        <f>SUM(C457:C461)</f>
        <v>0</v>
      </c>
      <c r="D456" s="156"/>
      <c r="E456" s="157"/>
      <c r="F456" s="45"/>
    </row>
    <row r="457" spans="1:6" ht="14.25">
      <c r="A457" s="158" t="s">
        <v>428</v>
      </c>
      <c r="B457" s="120"/>
      <c r="C457" s="92">
        <v>0</v>
      </c>
      <c r="D457" s="156"/>
      <c r="E457" s="157"/>
      <c r="F457" s="45"/>
    </row>
    <row r="458" spans="1:6" ht="14.25">
      <c r="A458" s="158" t="s">
        <v>429</v>
      </c>
      <c r="B458" s="120"/>
      <c r="C458" s="92">
        <v>0</v>
      </c>
      <c r="D458" s="156"/>
      <c r="E458" s="157"/>
      <c r="F458" s="45"/>
    </row>
    <row r="459" spans="1:6" ht="14.25">
      <c r="A459" s="158" t="s">
        <v>430</v>
      </c>
      <c r="B459" s="120"/>
      <c r="C459" s="92">
        <v>0</v>
      </c>
      <c r="D459" s="156"/>
      <c r="E459" s="157"/>
      <c r="F459" s="45"/>
    </row>
    <row r="460" spans="1:6" ht="14.25">
      <c r="A460" s="158" t="s">
        <v>431</v>
      </c>
      <c r="B460" s="120"/>
      <c r="C460" s="92">
        <v>0</v>
      </c>
      <c r="D460" s="156"/>
      <c r="E460" s="157"/>
      <c r="F460" s="45"/>
    </row>
    <row r="461" spans="1:6" ht="14.25">
      <c r="A461" s="158" t="s">
        <v>432</v>
      </c>
      <c r="B461" s="120"/>
      <c r="C461" s="92">
        <v>0</v>
      </c>
      <c r="D461" s="156"/>
      <c r="E461" s="157"/>
      <c r="F461" s="45"/>
    </row>
    <row r="462" spans="1:6" ht="14.25">
      <c r="A462" s="155" t="s">
        <v>433</v>
      </c>
      <c r="B462" s="120"/>
      <c r="C462" s="92">
        <f>SUM(C463:C465)</f>
        <v>0</v>
      </c>
      <c r="D462" s="156"/>
      <c r="E462" s="157"/>
      <c r="F462" s="45"/>
    </row>
    <row r="463" spans="1:6" ht="14.25">
      <c r="A463" s="158" t="s">
        <v>434</v>
      </c>
      <c r="B463" s="120"/>
      <c r="C463" s="92">
        <v>0</v>
      </c>
      <c r="D463" s="156"/>
      <c r="E463" s="157"/>
      <c r="F463" s="45"/>
    </row>
    <row r="464" spans="1:6" ht="14.25">
      <c r="A464" s="158" t="s">
        <v>435</v>
      </c>
      <c r="B464" s="120"/>
      <c r="C464" s="92">
        <v>0</v>
      </c>
      <c r="D464" s="156"/>
      <c r="E464" s="157"/>
      <c r="F464" s="45"/>
    </row>
    <row r="465" spans="1:6" ht="27">
      <c r="A465" s="158" t="s">
        <v>436</v>
      </c>
      <c r="B465" s="120"/>
      <c r="C465" s="92">
        <v>0</v>
      </c>
      <c r="D465" s="156"/>
      <c r="E465" s="157"/>
      <c r="F465" s="45"/>
    </row>
    <row r="466" spans="1:6" ht="14.25">
      <c r="A466" s="155" t="s">
        <v>437</v>
      </c>
      <c r="B466" s="120"/>
      <c r="C466" s="92">
        <f>SUM(C467:C469)</f>
        <v>0</v>
      </c>
      <c r="D466" s="156"/>
      <c r="E466" s="157"/>
      <c r="F466" s="45"/>
    </row>
    <row r="467" spans="1:6" ht="14.25">
      <c r="A467" s="158" t="s">
        <v>438</v>
      </c>
      <c r="B467" s="120"/>
      <c r="C467" s="92">
        <v>0</v>
      </c>
      <c r="D467" s="156"/>
      <c r="E467" s="157"/>
      <c r="F467" s="45"/>
    </row>
    <row r="468" spans="1:6" ht="14.25">
      <c r="A468" s="158" t="s">
        <v>439</v>
      </c>
      <c r="B468" s="120"/>
      <c r="C468" s="92">
        <v>0</v>
      </c>
      <c r="D468" s="156"/>
      <c r="E468" s="157"/>
      <c r="F468" s="45"/>
    </row>
    <row r="469" spans="1:6" ht="14.25">
      <c r="A469" s="158" t="s">
        <v>440</v>
      </c>
      <c r="B469" s="120"/>
      <c r="C469" s="92">
        <v>0</v>
      </c>
      <c r="D469" s="156"/>
      <c r="E469" s="157"/>
      <c r="F469" s="45"/>
    </row>
    <row r="470" spans="1:6" ht="14.25">
      <c r="A470" s="155" t="s">
        <v>441</v>
      </c>
      <c r="B470" s="92">
        <f>SUM(B471:B473)</f>
        <v>365</v>
      </c>
      <c r="C470" s="92">
        <f>SUM(C471:C473)</f>
        <v>494</v>
      </c>
      <c r="D470" s="156">
        <f>C470/B470*100</f>
        <v>135.3</v>
      </c>
      <c r="E470" s="157">
        <v>93</v>
      </c>
      <c r="F470" s="45"/>
    </row>
    <row r="471" spans="1:6" ht="14.25">
      <c r="A471" s="158" t="s">
        <v>442</v>
      </c>
      <c r="B471" s="120">
        <v>365</v>
      </c>
      <c r="C471" s="92">
        <v>494</v>
      </c>
      <c r="D471" s="156">
        <f>C471/B471*100</f>
        <v>135.3</v>
      </c>
      <c r="E471" s="157">
        <v>108.3</v>
      </c>
      <c r="F471" s="45"/>
    </row>
    <row r="472" spans="1:6" ht="14.25">
      <c r="A472" s="158" t="s">
        <v>443</v>
      </c>
      <c r="B472" s="120"/>
      <c r="C472" s="92">
        <v>0</v>
      </c>
      <c r="D472" s="156"/>
      <c r="E472" s="157"/>
      <c r="F472" s="45"/>
    </row>
    <row r="473" spans="1:6" ht="14.25">
      <c r="A473" s="158" t="s">
        <v>444</v>
      </c>
      <c r="B473" s="120"/>
      <c r="C473" s="92">
        <v>0</v>
      </c>
      <c r="D473" s="156"/>
      <c r="E473" s="157">
        <v>0</v>
      </c>
      <c r="F473" s="45"/>
    </row>
    <row r="474" spans="1:6" ht="14.25">
      <c r="A474" s="155" t="s">
        <v>445</v>
      </c>
      <c r="B474" s="92">
        <f>SUM(B475:B479)</f>
        <v>6255</v>
      </c>
      <c r="C474" s="92">
        <f>SUM(C475:C479)</f>
        <v>3440</v>
      </c>
      <c r="D474" s="156">
        <f>C474/B474*100</f>
        <v>55</v>
      </c>
      <c r="E474" s="157">
        <v>152.6</v>
      </c>
      <c r="F474" s="45"/>
    </row>
    <row r="475" spans="1:6" ht="14.25">
      <c r="A475" s="158" t="s">
        <v>446</v>
      </c>
      <c r="B475" s="120">
        <v>1035</v>
      </c>
      <c r="C475" s="92">
        <v>1145</v>
      </c>
      <c r="D475" s="156">
        <f>C475/B475*100</f>
        <v>110.6</v>
      </c>
      <c r="E475" s="157">
        <v>111.2</v>
      </c>
      <c r="F475" s="45"/>
    </row>
    <row r="476" spans="1:6" ht="14.25">
      <c r="A476" s="158" t="s">
        <v>447</v>
      </c>
      <c r="B476" s="120">
        <v>5220</v>
      </c>
      <c r="C476" s="92">
        <v>2295</v>
      </c>
      <c r="D476" s="156">
        <f>C476/B476*100</f>
        <v>44</v>
      </c>
      <c r="E476" s="157">
        <v>187.4</v>
      </c>
      <c r="F476" s="45"/>
    </row>
    <row r="477" spans="1:6" ht="14.25">
      <c r="A477" s="158" t="s">
        <v>448</v>
      </c>
      <c r="B477" s="120"/>
      <c r="C477" s="92">
        <v>0</v>
      </c>
      <c r="D477" s="156"/>
      <c r="E477" s="157"/>
      <c r="F477" s="45"/>
    </row>
    <row r="478" spans="1:6" ht="14.25">
      <c r="A478" s="158" t="s">
        <v>449</v>
      </c>
      <c r="B478" s="120"/>
      <c r="C478" s="92">
        <v>0</v>
      </c>
      <c r="D478" s="156"/>
      <c r="E478" s="157"/>
      <c r="F478" s="45"/>
    </row>
    <row r="479" spans="1:6" ht="14.25">
      <c r="A479" s="158" t="s">
        <v>450</v>
      </c>
      <c r="B479" s="120"/>
      <c r="C479" s="92">
        <v>0</v>
      </c>
      <c r="D479" s="156"/>
      <c r="E479" s="157"/>
      <c r="F479" s="45"/>
    </row>
    <row r="480" spans="1:6" ht="27">
      <c r="A480" s="155" t="s">
        <v>451</v>
      </c>
      <c r="B480" s="120"/>
      <c r="C480" s="92">
        <f>SUM(C481:C486)</f>
        <v>5280</v>
      </c>
      <c r="D480" s="156"/>
      <c r="E480" s="157">
        <v>71.8</v>
      </c>
      <c r="F480" s="45"/>
    </row>
    <row r="481" spans="1:6" ht="27">
      <c r="A481" s="158" t="s">
        <v>452</v>
      </c>
      <c r="B481" s="120"/>
      <c r="C481" s="92">
        <v>0</v>
      </c>
      <c r="D481" s="156"/>
      <c r="E481" s="157"/>
      <c r="F481" s="45"/>
    </row>
    <row r="482" spans="1:6" ht="27">
      <c r="A482" s="158" t="s">
        <v>453</v>
      </c>
      <c r="B482" s="120"/>
      <c r="C482" s="92">
        <v>0</v>
      </c>
      <c r="D482" s="156"/>
      <c r="E482" s="157"/>
      <c r="F482" s="45"/>
    </row>
    <row r="483" spans="1:6" ht="27">
      <c r="A483" s="158" t="s">
        <v>454</v>
      </c>
      <c r="B483" s="120"/>
      <c r="C483" s="92">
        <v>0</v>
      </c>
      <c r="D483" s="156"/>
      <c r="E483" s="157"/>
      <c r="F483" s="45"/>
    </row>
    <row r="484" spans="1:6" ht="27">
      <c r="A484" s="158" t="s">
        <v>455</v>
      </c>
      <c r="B484" s="120"/>
      <c r="C484" s="92">
        <v>1901</v>
      </c>
      <c r="D484" s="156"/>
      <c r="E484" s="157">
        <v>265.5</v>
      </c>
      <c r="F484" s="45"/>
    </row>
    <row r="485" spans="1:6" ht="27">
      <c r="A485" s="158" t="s">
        <v>456</v>
      </c>
      <c r="B485" s="120"/>
      <c r="C485" s="92">
        <v>1500</v>
      </c>
      <c r="D485" s="156"/>
      <c r="E485" s="157">
        <v>88.2</v>
      </c>
      <c r="F485" s="45"/>
    </row>
    <row r="486" spans="1:6" ht="27">
      <c r="A486" s="158" t="s">
        <v>457</v>
      </c>
      <c r="B486" s="120"/>
      <c r="C486" s="92">
        <v>1879</v>
      </c>
      <c r="D486" s="156"/>
      <c r="E486" s="157">
        <v>38.1</v>
      </c>
      <c r="F486" s="45"/>
    </row>
    <row r="487" spans="1:6" ht="14.25">
      <c r="A487" s="155" t="s">
        <v>458</v>
      </c>
      <c r="B487" s="92">
        <f>B488</f>
        <v>5000</v>
      </c>
      <c r="C487" s="92">
        <f>C488</f>
        <v>322</v>
      </c>
      <c r="D487" s="156">
        <f>C487/B487*100</f>
        <v>6.4</v>
      </c>
      <c r="E487" s="157">
        <v>77.8</v>
      </c>
      <c r="F487" s="45"/>
    </row>
    <row r="488" spans="1:6" ht="14.25">
      <c r="A488" s="158" t="s">
        <v>459</v>
      </c>
      <c r="B488" s="120">
        <v>5000</v>
      </c>
      <c r="C488" s="92">
        <v>322</v>
      </c>
      <c r="D488" s="156">
        <f>C488/B488*100</f>
        <v>6.4</v>
      </c>
      <c r="E488" s="157">
        <v>77.8</v>
      </c>
      <c r="F488" s="45"/>
    </row>
    <row r="489" spans="1:6" ht="14.25">
      <c r="A489" s="155" t="s">
        <v>460</v>
      </c>
      <c r="B489" s="92">
        <f>SUM(B490,B495,B504,B510,B516,B521,B526,B533,B537,B540)</f>
        <v>3540</v>
      </c>
      <c r="C489" s="92">
        <f>SUM(C490,C495,C504,C510,C516,C521,C526,C533,C537,C540)</f>
        <v>12063</v>
      </c>
      <c r="D489" s="156">
        <f>C489/B489*100</f>
        <v>340.8</v>
      </c>
      <c r="E489" s="157">
        <v>253.9</v>
      </c>
      <c r="F489" s="45"/>
    </row>
    <row r="490" spans="1:6" ht="14.25">
      <c r="A490" s="155" t="s">
        <v>461</v>
      </c>
      <c r="B490" s="92">
        <f>SUM(B491:B494)</f>
        <v>235</v>
      </c>
      <c r="C490" s="92">
        <f>SUM(C491:C494)</f>
        <v>363</v>
      </c>
      <c r="D490" s="156"/>
      <c r="E490" s="157"/>
      <c r="F490" s="45"/>
    </row>
    <row r="491" spans="1:6" ht="14.25">
      <c r="A491" s="158" t="s">
        <v>132</v>
      </c>
      <c r="B491" s="120"/>
      <c r="C491" s="92">
        <v>0</v>
      </c>
      <c r="D491" s="156"/>
      <c r="E491" s="157"/>
      <c r="F491" s="45"/>
    </row>
    <row r="492" spans="1:6" ht="14.25">
      <c r="A492" s="158" t="s">
        <v>133</v>
      </c>
      <c r="B492" s="120"/>
      <c r="C492" s="92">
        <v>0</v>
      </c>
      <c r="D492" s="156"/>
      <c r="E492" s="157"/>
      <c r="F492" s="45"/>
    </row>
    <row r="493" spans="1:6" ht="14.25">
      <c r="A493" s="158" t="s">
        <v>134</v>
      </c>
      <c r="B493" s="120"/>
      <c r="C493" s="92">
        <v>0</v>
      </c>
      <c r="D493" s="156"/>
      <c r="E493" s="157"/>
      <c r="F493" s="45"/>
    </row>
    <row r="494" spans="1:6" ht="27">
      <c r="A494" s="158" t="s">
        <v>462</v>
      </c>
      <c r="B494" s="120">
        <v>235</v>
      </c>
      <c r="C494" s="92">
        <v>363</v>
      </c>
      <c r="D494" s="156"/>
      <c r="E494" s="157"/>
      <c r="F494" s="45"/>
    </row>
    <row r="495" spans="1:6" ht="14.25">
      <c r="A495" s="155" t="s">
        <v>463</v>
      </c>
      <c r="B495" s="120"/>
      <c r="C495" s="92">
        <f>SUM(C496:C503)</f>
        <v>0</v>
      </c>
      <c r="D495" s="156"/>
      <c r="E495" s="157"/>
      <c r="F495" s="45"/>
    </row>
    <row r="496" spans="1:6" ht="14.25">
      <c r="A496" s="158" t="s">
        <v>464</v>
      </c>
      <c r="B496" s="120"/>
      <c r="C496" s="92">
        <v>0</v>
      </c>
      <c r="D496" s="156"/>
      <c r="E496" s="157"/>
      <c r="F496" s="45"/>
    </row>
    <row r="497" spans="1:6" ht="14.25">
      <c r="A497" s="158" t="s">
        <v>465</v>
      </c>
      <c r="B497" s="120"/>
      <c r="C497" s="92">
        <v>0</v>
      </c>
      <c r="D497" s="156"/>
      <c r="E497" s="157"/>
      <c r="F497" s="45"/>
    </row>
    <row r="498" spans="1:6" ht="14.25">
      <c r="A498" s="158" t="s">
        <v>466</v>
      </c>
      <c r="B498" s="120"/>
      <c r="C498" s="92">
        <v>0</v>
      </c>
      <c r="D498" s="156"/>
      <c r="E498" s="157"/>
      <c r="F498" s="45"/>
    </row>
    <row r="499" spans="1:6" ht="27">
      <c r="A499" s="158" t="s">
        <v>467</v>
      </c>
      <c r="B499" s="120"/>
      <c r="C499" s="92">
        <v>0</v>
      </c>
      <c r="D499" s="156"/>
      <c r="E499" s="157"/>
      <c r="F499" s="45"/>
    </row>
    <row r="500" spans="1:6" ht="14.25">
      <c r="A500" s="158" t="s">
        <v>468</v>
      </c>
      <c r="B500" s="120"/>
      <c r="C500" s="92">
        <v>0</v>
      </c>
      <c r="D500" s="156"/>
      <c r="E500" s="157"/>
      <c r="F500" s="45"/>
    </row>
    <row r="501" spans="1:6" ht="14.25">
      <c r="A501" s="158" t="s">
        <v>469</v>
      </c>
      <c r="B501" s="120"/>
      <c r="C501" s="92">
        <v>0</v>
      </c>
      <c r="D501" s="156"/>
      <c r="E501" s="157"/>
      <c r="F501" s="45"/>
    </row>
    <row r="502" spans="1:6" ht="14.25">
      <c r="A502" s="158" t="s">
        <v>470</v>
      </c>
      <c r="B502" s="120"/>
      <c r="C502" s="92">
        <v>0</v>
      </c>
      <c r="D502" s="156"/>
      <c r="E502" s="157"/>
      <c r="F502" s="45"/>
    </row>
    <row r="503" spans="1:6" ht="14.25">
      <c r="A503" s="158" t="s">
        <v>471</v>
      </c>
      <c r="B503" s="120"/>
      <c r="C503" s="92">
        <v>0</v>
      </c>
      <c r="D503" s="156"/>
      <c r="E503" s="157"/>
      <c r="F503" s="45"/>
    </row>
    <row r="504" spans="1:6" ht="14.25">
      <c r="A504" s="155" t="s">
        <v>472</v>
      </c>
      <c r="B504" s="92">
        <f>SUM(B505:B509)</f>
        <v>76</v>
      </c>
      <c r="C504" s="92">
        <f>SUM(C505:C509)</f>
        <v>92</v>
      </c>
      <c r="D504" s="156">
        <f>C504/B504*100</f>
        <v>121.1</v>
      </c>
      <c r="E504" s="157">
        <v>33.3</v>
      </c>
      <c r="F504" s="45"/>
    </row>
    <row r="505" spans="1:6" ht="14.25">
      <c r="A505" s="158" t="s">
        <v>464</v>
      </c>
      <c r="B505" s="120"/>
      <c r="C505" s="92">
        <v>0</v>
      </c>
      <c r="D505" s="156"/>
      <c r="E505" s="157"/>
      <c r="F505" s="45"/>
    </row>
    <row r="506" spans="1:6" ht="14.25">
      <c r="A506" s="158" t="s">
        <v>473</v>
      </c>
      <c r="B506" s="120">
        <v>76</v>
      </c>
      <c r="C506" s="92">
        <v>92</v>
      </c>
      <c r="D506" s="156">
        <f>C506/B506*100</f>
        <v>121.1</v>
      </c>
      <c r="E506" s="157">
        <v>94.9</v>
      </c>
      <c r="F506" s="45"/>
    </row>
    <row r="507" spans="1:6" ht="14.25">
      <c r="A507" s="158" t="s">
        <v>474</v>
      </c>
      <c r="B507" s="120"/>
      <c r="C507" s="92">
        <v>0</v>
      </c>
      <c r="D507" s="156"/>
      <c r="E507" s="157"/>
      <c r="F507" s="45"/>
    </row>
    <row r="508" spans="1:6" ht="14.25">
      <c r="A508" s="158" t="s">
        <v>475</v>
      </c>
      <c r="B508" s="120"/>
      <c r="C508" s="92">
        <v>0</v>
      </c>
      <c r="D508" s="156"/>
      <c r="E508" s="157"/>
      <c r="F508" s="45"/>
    </row>
    <row r="509" spans="1:6" ht="14.25">
      <c r="A509" s="158" t="s">
        <v>476</v>
      </c>
      <c r="B509" s="120"/>
      <c r="C509" s="92">
        <v>0</v>
      </c>
      <c r="D509" s="156"/>
      <c r="E509" s="157">
        <v>0</v>
      </c>
      <c r="F509" s="45"/>
    </row>
    <row r="510" spans="1:6" ht="14.25">
      <c r="A510" s="155" t="s">
        <v>477</v>
      </c>
      <c r="B510" s="92">
        <f>SUM(B511:B515)</f>
        <v>3000</v>
      </c>
      <c r="C510" s="92">
        <f>SUM(C511:C515)</f>
        <v>4753</v>
      </c>
      <c r="D510" s="156">
        <f>C510/B510*100</f>
        <v>158.4</v>
      </c>
      <c r="E510" s="157">
        <v>146.9</v>
      </c>
      <c r="F510" s="45"/>
    </row>
    <row r="511" spans="1:6" ht="14.25">
      <c r="A511" s="158" t="s">
        <v>464</v>
      </c>
      <c r="B511" s="120"/>
      <c r="C511" s="92">
        <v>0</v>
      </c>
      <c r="D511" s="156"/>
      <c r="E511" s="157"/>
      <c r="F511" s="45"/>
    </row>
    <row r="512" spans="1:6" ht="27">
      <c r="A512" s="158" t="s">
        <v>478</v>
      </c>
      <c r="B512" s="120">
        <v>3000</v>
      </c>
      <c r="C512" s="92">
        <v>3335</v>
      </c>
      <c r="D512" s="156">
        <f>C512/B512*100</f>
        <v>111.2</v>
      </c>
      <c r="E512" s="157">
        <v>108.5</v>
      </c>
      <c r="F512" s="45"/>
    </row>
    <row r="513" spans="1:6" ht="27">
      <c r="A513" s="158" t="s">
        <v>479</v>
      </c>
      <c r="B513" s="120"/>
      <c r="C513" s="92">
        <v>390</v>
      </c>
      <c r="D513" s="156"/>
      <c r="E513" s="157">
        <v>354.6</v>
      </c>
      <c r="F513" s="45"/>
    </row>
    <row r="514" spans="1:6" ht="27">
      <c r="A514" s="158" t="s">
        <v>480</v>
      </c>
      <c r="B514" s="120"/>
      <c r="C514" s="92">
        <v>983</v>
      </c>
      <c r="D514" s="156"/>
      <c r="E514" s="157">
        <v>4915</v>
      </c>
      <c r="F514" s="45"/>
    </row>
    <row r="515" spans="1:6" ht="27">
      <c r="A515" s="158" t="s">
        <v>481</v>
      </c>
      <c r="B515" s="120"/>
      <c r="C515" s="92">
        <v>45</v>
      </c>
      <c r="D515" s="156"/>
      <c r="E515" s="157">
        <v>150</v>
      </c>
      <c r="F515" s="45"/>
    </row>
    <row r="516" spans="1:6" ht="14.25">
      <c r="A516" s="155" t="s">
        <v>482</v>
      </c>
      <c r="B516" s="120"/>
      <c r="C516" s="92">
        <f>SUM(C517:C520)</f>
        <v>580</v>
      </c>
      <c r="D516" s="156"/>
      <c r="E516" s="157">
        <v>674.4</v>
      </c>
      <c r="F516" s="45"/>
    </row>
    <row r="517" spans="1:6" ht="14.25">
      <c r="A517" s="158" t="s">
        <v>464</v>
      </c>
      <c r="B517" s="120"/>
      <c r="C517" s="92">
        <v>0</v>
      </c>
      <c r="D517" s="156"/>
      <c r="E517" s="157"/>
      <c r="F517" s="45"/>
    </row>
    <row r="518" spans="1:6" ht="14.25">
      <c r="A518" s="158" t="s">
        <v>483</v>
      </c>
      <c r="B518" s="120"/>
      <c r="C518" s="92">
        <v>40</v>
      </c>
      <c r="D518" s="156"/>
      <c r="E518" s="157"/>
      <c r="F518" s="45"/>
    </row>
    <row r="519" spans="1:6" ht="14.25">
      <c r="A519" s="158" t="s">
        <v>484</v>
      </c>
      <c r="B519" s="120"/>
      <c r="C519" s="92">
        <v>540</v>
      </c>
      <c r="D519" s="156"/>
      <c r="E519" s="157">
        <v>627.9</v>
      </c>
      <c r="F519" s="45"/>
    </row>
    <row r="520" spans="1:6" ht="27">
      <c r="A520" s="158" t="s">
        <v>485</v>
      </c>
      <c r="B520" s="120"/>
      <c r="C520" s="92">
        <v>0</v>
      </c>
      <c r="D520" s="156"/>
      <c r="E520" s="157"/>
      <c r="F520" s="45"/>
    </row>
    <row r="521" spans="1:6" ht="14.25">
      <c r="A521" s="155" t="s">
        <v>486</v>
      </c>
      <c r="B521" s="120"/>
      <c r="C521" s="92">
        <f>SUM(C522:C525)</f>
        <v>0</v>
      </c>
      <c r="D521" s="156"/>
      <c r="E521" s="157"/>
      <c r="F521" s="45"/>
    </row>
    <row r="522" spans="1:6" ht="14.25">
      <c r="A522" s="158" t="s">
        <v>487</v>
      </c>
      <c r="B522" s="120"/>
      <c r="C522" s="92">
        <v>0</v>
      </c>
      <c r="D522" s="156"/>
      <c r="E522" s="157"/>
      <c r="F522" s="45"/>
    </row>
    <row r="523" spans="1:6" ht="14.25">
      <c r="A523" s="158" t="s">
        <v>488</v>
      </c>
      <c r="B523" s="120"/>
      <c r="C523" s="92">
        <v>0</v>
      </c>
      <c r="D523" s="156"/>
      <c r="E523" s="157"/>
      <c r="F523" s="45"/>
    </row>
    <row r="524" spans="1:6" ht="14.25">
      <c r="A524" s="158" t="s">
        <v>489</v>
      </c>
      <c r="B524" s="120"/>
      <c r="C524" s="92">
        <v>0</v>
      </c>
      <c r="D524" s="156"/>
      <c r="E524" s="157"/>
      <c r="F524" s="45"/>
    </row>
    <row r="525" spans="1:6" ht="14.25">
      <c r="A525" s="158" t="s">
        <v>490</v>
      </c>
      <c r="B525" s="120"/>
      <c r="C525" s="92">
        <v>0</v>
      </c>
      <c r="D525" s="156"/>
      <c r="E525" s="157"/>
      <c r="F525" s="45"/>
    </row>
    <row r="526" spans="1:6" ht="14.25">
      <c r="A526" s="155" t="s">
        <v>491</v>
      </c>
      <c r="B526" s="92">
        <f>SUM(B527:B532)</f>
        <v>229</v>
      </c>
      <c r="C526" s="92">
        <f>SUM(C527:C532)</f>
        <v>271</v>
      </c>
      <c r="D526" s="156">
        <f>C526/B526*100</f>
        <v>118.3</v>
      </c>
      <c r="E526" s="157">
        <v>88.3</v>
      </c>
      <c r="F526" s="45"/>
    </row>
    <row r="527" spans="1:6" ht="14.25">
      <c r="A527" s="158" t="s">
        <v>464</v>
      </c>
      <c r="B527" s="120">
        <v>69</v>
      </c>
      <c r="C527" s="92">
        <v>92</v>
      </c>
      <c r="D527" s="156">
        <f>C527/B527*100</f>
        <v>133.3</v>
      </c>
      <c r="E527" s="157">
        <v>107</v>
      </c>
      <c r="F527" s="45"/>
    </row>
    <row r="528" spans="1:6" ht="14.25">
      <c r="A528" s="158" t="s">
        <v>492</v>
      </c>
      <c r="B528" s="120">
        <v>120</v>
      </c>
      <c r="C528" s="92">
        <v>148</v>
      </c>
      <c r="D528" s="156">
        <f>C528/B528*100</f>
        <v>123.3</v>
      </c>
      <c r="E528" s="157">
        <v>111.3</v>
      </c>
      <c r="F528" s="45"/>
    </row>
    <row r="529" spans="1:6" ht="14.25">
      <c r="A529" s="158" t="s">
        <v>493</v>
      </c>
      <c r="B529" s="120">
        <v>30</v>
      </c>
      <c r="C529" s="92">
        <v>15</v>
      </c>
      <c r="D529" s="156">
        <f>C529/B529*100</f>
        <v>50</v>
      </c>
      <c r="E529" s="157">
        <v>37.5</v>
      </c>
      <c r="F529" s="45"/>
    </row>
    <row r="530" spans="1:6" ht="14.25">
      <c r="A530" s="158" t="s">
        <v>494</v>
      </c>
      <c r="B530" s="120"/>
      <c r="C530" s="92">
        <v>0</v>
      </c>
      <c r="D530" s="156"/>
      <c r="E530" s="157"/>
      <c r="F530" s="45"/>
    </row>
    <row r="531" spans="1:6" ht="14.25">
      <c r="A531" s="158" t="s">
        <v>495</v>
      </c>
      <c r="B531" s="120"/>
      <c r="C531" s="92">
        <v>0</v>
      </c>
      <c r="D531" s="156"/>
      <c r="E531" s="157">
        <v>0</v>
      </c>
      <c r="F531" s="45"/>
    </row>
    <row r="532" spans="1:6" ht="27">
      <c r="A532" s="158" t="s">
        <v>496</v>
      </c>
      <c r="B532" s="120">
        <v>10</v>
      </c>
      <c r="C532" s="92">
        <v>16</v>
      </c>
      <c r="D532" s="156">
        <f>C532/B532*100</f>
        <v>160</v>
      </c>
      <c r="E532" s="157">
        <v>42.1</v>
      </c>
      <c r="F532" s="45"/>
    </row>
    <row r="533" spans="1:6" ht="14.25">
      <c r="A533" s="155" t="s">
        <v>497</v>
      </c>
      <c r="B533" s="120"/>
      <c r="C533" s="92">
        <f>SUM(C534:C536)</f>
        <v>0</v>
      </c>
      <c r="D533" s="156"/>
      <c r="E533" s="157"/>
      <c r="F533" s="45"/>
    </row>
    <row r="534" spans="1:6" ht="14.25">
      <c r="A534" s="158" t="s">
        <v>498</v>
      </c>
      <c r="B534" s="120"/>
      <c r="C534" s="92">
        <v>0</v>
      </c>
      <c r="D534" s="156"/>
      <c r="E534" s="157"/>
      <c r="F534" s="45"/>
    </row>
    <row r="535" spans="1:6" ht="14.25">
      <c r="A535" s="158" t="s">
        <v>499</v>
      </c>
      <c r="B535" s="120"/>
      <c r="C535" s="92">
        <v>0</v>
      </c>
      <c r="D535" s="156"/>
      <c r="E535" s="157"/>
      <c r="F535" s="45"/>
    </row>
    <row r="536" spans="1:6" ht="27">
      <c r="A536" s="158" t="s">
        <v>500</v>
      </c>
      <c r="B536" s="120"/>
      <c r="C536" s="92">
        <v>0</v>
      </c>
      <c r="D536" s="156"/>
      <c r="E536" s="157"/>
      <c r="F536" s="45"/>
    </row>
    <row r="537" spans="1:6" ht="14.25">
      <c r="A537" s="155" t="s">
        <v>501</v>
      </c>
      <c r="B537" s="120"/>
      <c r="C537" s="92">
        <f>C538+C539</f>
        <v>0</v>
      </c>
      <c r="D537" s="156"/>
      <c r="E537" s="157"/>
      <c r="F537" s="45"/>
    </row>
    <row r="538" spans="1:6" ht="14.25">
      <c r="A538" s="158" t="s">
        <v>502</v>
      </c>
      <c r="B538" s="120"/>
      <c r="C538" s="92">
        <v>0</v>
      </c>
      <c r="D538" s="156"/>
      <c r="E538" s="157"/>
      <c r="F538" s="45"/>
    </row>
    <row r="539" spans="1:6" ht="14.25">
      <c r="A539" s="158" t="s">
        <v>503</v>
      </c>
      <c r="B539" s="120"/>
      <c r="C539" s="92">
        <v>0</v>
      </c>
      <c r="D539" s="156"/>
      <c r="E539" s="157"/>
      <c r="F539" s="45"/>
    </row>
    <row r="540" spans="1:6" ht="27">
      <c r="A540" s="155" t="s">
        <v>504</v>
      </c>
      <c r="B540" s="120"/>
      <c r="C540" s="92">
        <f>SUM(C541:C544)</f>
        <v>6004</v>
      </c>
      <c r="D540" s="156"/>
      <c r="E540" s="157">
        <v>851.6</v>
      </c>
      <c r="F540" s="45"/>
    </row>
    <row r="541" spans="1:6" ht="14.25">
      <c r="A541" s="158" t="s">
        <v>505</v>
      </c>
      <c r="B541" s="120"/>
      <c r="C541" s="92">
        <v>4</v>
      </c>
      <c r="D541" s="156"/>
      <c r="E541" s="157">
        <v>25</v>
      </c>
      <c r="F541" s="45"/>
    </row>
    <row r="542" spans="1:6" ht="14.25">
      <c r="A542" s="158" t="s">
        <v>506</v>
      </c>
      <c r="B542" s="120"/>
      <c r="C542" s="92">
        <v>0</v>
      </c>
      <c r="D542" s="156"/>
      <c r="E542" s="157"/>
      <c r="F542" s="45"/>
    </row>
    <row r="543" spans="1:6" ht="14.25">
      <c r="A543" s="158" t="s">
        <v>507</v>
      </c>
      <c r="B543" s="120"/>
      <c r="C543" s="92">
        <v>0</v>
      </c>
      <c r="D543" s="156"/>
      <c r="E543" s="157"/>
      <c r="F543" s="45"/>
    </row>
    <row r="544" spans="1:6" ht="27">
      <c r="A544" s="158" t="s">
        <v>508</v>
      </c>
      <c r="B544" s="120"/>
      <c r="C544" s="92">
        <v>6000</v>
      </c>
      <c r="D544" s="156"/>
      <c r="E544" s="157">
        <v>870.8</v>
      </c>
      <c r="F544" s="45"/>
    </row>
    <row r="545" spans="1:6" ht="14.25">
      <c r="A545" s="155" t="s">
        <v>509</v>
      </c>
      <c r="B545" s="92">
        <f>SUM(B546,B560,B568,B579,B590)</f>
        <v>14521</v>
      </c>
      <c r="C545" s="92">
        <f>SUM(C546,C560,C568,C579,C590)</f>
        <v>7910</v>
      </c>
      <c r="D545" s="156">
        <f>C545/B545*100</f>
        <v>54.5</v>
      </c>
      <c r="E545" s="157">
        <v>85.8</v>
      </c>
      <c r="F545" s="45"/>
    </row>
    <row r="546" spans="1:6" ht="14.25">
      <c r="A546" s="155" t="s">
        <v>510</v>
      </c>
      <c r="B546" s="92">
        <f>SUM(B547:B559)</f>
        <v>1979</v>
      </c>
      <c r="C546" s="92">
        <f>SUM(C547:C559)</f>
        <v>3148</v>
      </c>
      <c r="D546" s="156">
        <f>C546/B546*100</f>
        <v>159.1</v>
      </c>
      <c r="E546" s="157">
        <v>137.9</v>
      </c>
      <c r="F546" s="45"/>
    </row>
    <row r="547" spans="1:6" ht="14.25">
      <c r="A547" s="158" t="s">
        <v>132</v>
      </c>
      <c r="B547" s="92">
        <v>178</v>
      </c>
      <c r="C547" s="92">
        <v>247</v>
      </c>
      <c r="D547" s="156">
        <f>C547/B547*100</f>
        <v>138.8</v>
      </c>
      <c r="E547" s="157">
        <v>126.7</v>
      </c>
      <c r="F547" s="45"/>
    </row>
    <row r="548" spans="1:6" ht="14.25">
      <c r="A548" s="158" t="s">
        <v>133</v>
      </c>
      <c r="B548" s="92">
        <v>78</v>
      </c>
      <c r="C548" s="92">
        <v>129</v>
      </c>
      <c r="D548" s="156">
        <f>C548/B548*100</f>
        <v>165.4</v>
      </c>
      <c r="E548" s="157">
        <v>226.3</v>
      </c>
      <c r="F548" s="45"/>
    </row>
    <row r="549" spans="1:6" ht="14.25">
      <c r="A549" s="158" t="s">
        <v>134</v>
      </c>
      <c r="B549" s="120"/>
      <c r="C549" s="92">
        <v>0</v>
      </c>
      <c r="D549" s="156"/>
      <c r="E549" s="157"/>
      <c r="F549" s="45"/>
    </row>
    <row r="550" spans="1:6" ht="14.25">
      <c r="A550" s="158" t="s">
        <v>511</v>
      </c>
      <c r="B550" s="92">
        <v>294</v>
      </c>
      <c r="C550" s="92">
        <v>325</v>
      </c>
      <c r="D550" s="156">
        <f>C550/B550*100</f>
        <v>110.5</v>
      </c>
      <c r="E550" s="157">
        <v>92.3</v>
      </c>
      <c r="F550" s="45"/>
    </row>
    <row r="551" spans="1:6" ht="27">
      <c r="A551" s="158" t="s">
        <v>512</v>
      </c>
      <c r="B551" s="92">
        <v>20</v>
      </c>
      <c r="C551" s="92">
        <v>20</v>
      </c>
      <c r="D551" s="156">
        <f>C551/B551*100</f>
        <v>100</v>
      </c>
      <c r="E551" s="157">
        <v>80</v>
      </c>
      <c r="F551" s="45"/>
    </row>
    <row r="552" spans="1:6" ht="14.25">
      <c r="A552" s="158" t="s">
        <v>513</v>
      </c>
      <c r="B552" s="120"/>
      <c r="C552" s="92">
        <v>0</v>
      </c>
      <c r="D552" s="156"/>
      <c r="E552" s="157"/>
      <c r="F552" s="45"/>
    </row>
    <row r="553" spans="1:6" ht="14.25">
      <c r="A553" s="158" t="s">
        <v>514</v>
      </c>
      <c r="B553" s="92">
        <v>5</v>
      </c>
      <c r="C553" s="92">
        <v>63</v>
      </c>
      <c r="D553" s="156">
        <f>C553/B553*100</f>
        <v>1260</v>
      </c>
      <c r="E553" s="157">
        <v>61.2</v>
      </c>
      <c r="F553" s="45"/>
    </row>
    <row r="554" spans="1:6" ht="14.25">
      <c r="A554" s="158" t="s">
        <v>515</v>
      </c>
      <c r="B554" s="120"/>
      <c r="C554" s="92">
        <v>169</v>
      </c>
      <c r="D554" s="156"/>
      <c r="E554" s="157">
        <v>994.1</v>
      </c>
      <c r="F554" s="45"/>
    </row>
    <row r="555" spans="1:6" ht="14.25">
      <c r="A555" s="158" t="s">
        <v>516</v>
      </c>
      <c r="B555" s="120">
        <v>248</v>
      </c>
      <c r="C555" s="92">
        <v>606</v>
      </c>
      <c r="D555" s="156">
        <f>C555/B555*100</f>
        <v>244.4</v>
      </c>
      <c r="E555" s="157">
        <v>78</v>
      </c>
      <c r="F555" s="45"/>
    </row>
    <row r="556" spans="1:6" ht="14.25">
      <c r="A556" s="158" t="s">
        <v>517</v>
      </c>
      <c r="B556" s="120"/>
      <c r="C556" s="92">
        <v>0</v>
      </c>
      <c r="D556" s="156"/>
      <c r="E556" s="157"/>
      <c r="F556" s="45"/>
    </row>
    <row r="557" spans="1:6" ht="14.25">
      <c r="A557" s="158" t="s">
        <v>518</v>
      </c>
      <c r="B557" s="92">
        <v>89</v>
      </c>
      <c r="C557" s="92">
        <v>114</v>
      </c>
      <c r="D557" s="156">
        <f>C557/B557*100</f>
        <v>128.1</v>
      </c>
      <c r="E557" s="157">
        <v>97.4</v>
      </c>
      <c r="F557" s="45"/>
    </row>
    <row r="558" spans="1:6" ht="14.25">
      <c r="A558" s="158" t="s">
        <v>519</v>
      </c>
      <c r="B558" s="92">
        <v>90</v>
      </c>
      <c r="C558" s="92">
        <v>134</v>
      </c>
      <c r="D558" s="156">
        <f>C558/B558*100</f>
        <v>148.9</v>
      </c>
      <c r="E558" s="157">
        <v>114.5</v>
      </c>
      <c r="F558" s="45"/>
    </row>
    <row r="559" spans="1:6" ht="14.25">
      <c r="A559" s="158" t="s">
        <v>520</v>
      </c>
      <c r="B559" s="120">
        <v>977</v>
      </c>
      <c r="C559" s="92">
        <v>1341</v>
      </c>
      <c r="D559" s="156">
        <f>C559/B559*100</f>
        <v>137.3</v>
      </c>
      <c r="E559" s="157">
        <v>187.3</v>
      </c>
      <c r="F559" s="45"/>
    </row>
    <row r="560" spans="1:6" ht="14.25">
      <c r="A560" s="155" t="s">
        <v>521</v>
      </c>
      <c r="B560" s="92">
        <f>SUM(B561:B567)</f>
        <v>394</v>
      </c>
      <c r="C560" s="92">
        <f>SUM(C561:C567)</f>
        <v>698</v>
      </c>
      <c r="D560" s="156">
        <f>C560/B560*100</f>
        <v>177.2</v>
      </c>
      <c r="E560" s="157">
        <v>140.4</v>
      </c>
      <c r="F560" s="45"/>
    </row>
    <row r="561" spans="1:6" ht="14.25">
      <c r="A561" s="158" t="s">
        <v>132</v>
      </c>
      <c r="B561" s="120"/>
      <c r="C561" s="92">
        <v>0</v>
      </c>
      <c r="D561" s="156"/>
      <c r="E561" s="157"/>
      <c r="F561" s="45"/>
    </row>
    <row r="562" spans="1:6" ht="14.25">
      <c r="A562" s="158" t="s">
        <v>133</v>
      </c>
      <c r="B562" s="120"/>
      <c r="C562" s="92">
        <v>0</v>
      </c>
      <c r="D562" s="156"/>
      <c r="E562" s="157"/>
      <c r="F562" s="45"/>
    </row>
    <row r="563" spans="1:6" ht="14.25">
      <c r="A563" s="158" t="s">
        <v>134</v>
      </c>
      <c r="B563" s="120"/>
      <c r="C563" s="92">
        <v>0</v>
      </c>
      <c r="D563" s="156"/>
      <c r="E563" s="157"/>
      <c r="F563" s="45"/>
    </row>
    <row r="564" spans="1:6" ht="14.25">
      <c r="A564" s="158" t="s">
        <v>522</v>
      </c>
      <c r="B564" s="92">
        <v>60</v>
      </c>
      <c r="C564" s="92">
        <v>197</v>
      </c>
      <c r="D564" s="156">
        <f>C564/B564*100</f>
        <v>328.3</v>
      </c>
      <c r="E564" s="157">
        <v>109.4</v>
      </c>
      <c r="F564" s="45"/>
    </row>
    <row r="565" spans="1:6" ht="14.25">
      <c r="A565" s="158" t="s">
        <v>523</v>
      </c>
      <c r="B565" s="120">
        <v>324</v>
      </c>
      <c r="C565" s="92">
        <v>491</v>
      </c>
      <c r="D565" s="156">
        <f>C565/B565*100</f>
        <v>151.5</v>
      </c>
      <c r="E565" s="157">
        <v>154.9</v>
      </c>
      <c r="F565" s="45"/>
    </row>
    <row r="566" spans="1:6" ht="14.25">
      <c r="A566" s="158" t="s">
        <v>524</v>
      </c>
      <c r="B566" s="120"/>
      <c r="C566" s="92">
        <v>0</v>
      </c>
      <c r="D566" s="156"/>
      <c r="E566" s="157"/>
      <c r="F566" s="45"/>
    </row>
    <row r="567" spans="1:6" ht="14.25">
      <c r="A567" s="158" t="s">
        <v>525</v>
      </c>
      <c r="B567" s="92">
        <v>10</v>
      </c>
      <c r="C567" s="92">
        <v>10</v>
      </c>
      <c r="D567" s="156">
        <f>C567/B567*100</f>
        <v>100</v>
      </c>
      <c r="E567" s="157"/>
      <c r="F567" s="45"/>
    </row>
    <row r="568" spans="1:6" ht="14.25">
      <c r="A568" s="155" t="s">
        <v>526</v>
      </c>
      <c r="B568" s="92">
        <f>SUM(B569:B578)</f>
        <v>11032</v>
      </c>
      <c r="C568" s="92">
        <f>SUM(C569:C578)</f>
        <v>2070</v>
      </c>
      <c r="D568" s="156">
        <f>C568/B568*100</f>
        <v>18.8</v>
      </c>
      <c r="E568" s="157">
        <v>43.7</v>
      </c>
      <c r="F568" s="45"/>
    </row>
    <row r="569" spans="1:6" ht="14.25">
      <c r="A569" s="158" t="s">
        <v>132</v>
      </c>
      <c r="B569" s="120"/>
      <c r="C569" s="92">
        <v>0</v>
      </c>
      <c r="D569" s="156"/>
      <c r="E569" s="157"/>
      <c r="F569" s="45"/>
    </row>
    <row r="570" spans="1:6" ht="14.25">
      <c r="A570" s="158" t="s">
        <v>133</v>
      </c>
      <c r="B570" s="120"/>
      <c r="C570" s="92">
        <v>0</v>
      </c>
      <c r="D570" s="156"/>
      <c r="E570" s="157"/>
      <c r="F570" s="45"/>
    </row>
    <row r="571" spans="1:6" ht="14.25">
      <c r="A571" s="158" t="s">
        <v>134</v>
      </c>
      <c r="B571" s="120"/>
      <c r="C571" s="92">
        <v>0</v>
      </c>
      <c r="D571" s="156"/>
      <c r="E571" s="157"/>
      <c r="F571" s="45"/>
    </row>
    <row r="572" spans="1:6" ht="14.25">
      <c r="A572" s="158" t="s">
        <v>527</v>
      </c>
      <c r="B572" s="120"/>
      <c r="C572" s="92">
        <v>0</v>
      </c>
      <c r="D572" s="156"/>
      <c r="E572" s="157"/>
      <c r="F572" s="45"/>
    </row>
    <row r="573" spans="1:6" ht="14.25">
      <c r="A573" s="158" t="s">
        <v>528</v>
      </c>
      <c r="B573" s="120"/>
      <c r="C573" s="92">
        <v>60</v>
      </c>
      <c r="D573" s="156"/>
      <c r="E573" s="157">
        <v>11.7</v>
      </c>
      <c r="F573" s="45"/>
    </row>
    <row r="574" spans="1:6" ht="14.25">
      <c r="A574" s="158" t="s">
        <v>529</v>
      </c>
      <c r="B574" s="120"/>
      <c r="C574" s="92">
        <v>0</v>
      </c>
      <c r="D574" s="156"/>
      <c r="E574" s="157"/>
      <c r="F574" s="45"/>
    </row>
    <row r="575" spans="1:6" ht="14.25">
      <c r="A575" s="158" t="s">
        <v>530</v>
      </c>
      <c r="B575" s="92">
        <v>10230</v>
      </c>
      <c r="C575" s="92">
        <v>1150</v>
      </c>
      <c r="D575" s="156">
        <f>C575/B575*100</f>
        <v>11.2</v>
      </c>
      <c r="E575" s="157">
        <v>31.8</v>
      </c>
      <c r="F575" s="45"/>
    </row>
    <row r="576" spans="1:6" ht="14.25">
      <c r="A576" s="158" t="s">
        <v>531</v>
      </c>
      <c r="B576" s="92">
        <v>352</v>
      </c>
      <c r="C576" s="92">
        <v>394</v>
      </c>
      <c r="D576" s="156">
        <f>C576/B576*100</f>
        <v>111.9</v>
      </c>
      <c r="E576" s="157">
        <v>101.6</v>
      </c>
      <c r="F576" s="45"/>
    </row>
    <row r="577" spans="1:6" ht="14.25">
      <c r="A577" s="158" t="s">
        <v>532</v>
      </c>
      <c r="B577" s="120"/>
      <c r="C577" s="92">
        <v>0</v>
      </c>
      <c r="D577" s="156"/>
      <c r="E577" s="157"/>
      <c r="F577" s="45"/>
    </row>
    <row r="578" spans="1:6" ht="14.25">
      <c r="A578" s="158" t="s">
        <v>533</v>
      </c>
      <c r="B578" s="92">
        <v>450</v>
      </c>
      <c r="C578" s="92">
        <v>466</v>
      </c>
      <c r="D578" s="156">
        <f>C578/B578*100</f>
        <v>103.6</v>
      </c>
      <c r="E578" s="157">
        <v>213.8</v>
      </c>
      <c r="F578" s="45"/>
    </row>
    <row r="579" spans="1:6" ht="14.25">
      <c r="A579" s="155" t="s">
        <v>534</v>
      </c>
      <c r="B579" s="92">
        <f>SUM(B580:B589)</f>
        <v>920</v>
      </c>
      <c r="C579" s="92">
        <f>SUM(C580:C589)</f>
        <v>1553</v>
      </c>
      <c r="D579" s="156">
        <f>C579/B579*100</f>
        <v>168.8</v>
      </c>
      <c r="E579" s="157">
        <v>148.6</v>
      </c>
      <c r="F579" s="45"/>
    </row>
    <row r="580" spans="1:6" ht="14.25">
      <c r="A580" s="158" t="s">
        <v>132</v>
      </c>
      <c r="B580" s="120"/>
      <c r="C580" s="92">
        <v>0</v>
      </c>
      <c r="D580" s="156"/>
      <c r="E580" s="157"/>
      <c r="F580" s="45"/>
    </row>
    <row r="581" spans="1:6" ht="14.25">
      <c r="A581" s="158" t="s">
        <v>133</v>
      </c>
      <c r="B581" s="120"/>
      <c r="C581" s="92">
        <v>0</v>
      </c>
      <c r="D581" s="156"/>
      <c r="E581" s="157"/>
      <c r="F581" s="45"/>
    </row>
    <row r="582" spans="1:6" ht="14.25">
      <c r="A582" s="158" t="s">
        <v>134</v>
      </c>
      <c r="B582" s="120"/>
      <c r="C582" s="92">
        <v>0</v>
      </c>
      <c r="D582" s="156"/>
      <c r="E582" s="157"/>
      <c r="F582" s="45"/>
    </row>
    <row r="583" spans="1:6" ht="14.25">
      <c r="A583" s="158" t="s">
        <v>535</v>
      </c>
      <c r="B583" s="120"/>
      <c r="C583" s="92">
        <v>0</v>
      </c>
      <c r="D583" s="156"/>
      <c r="E583" s="157"/>
      <c r="F583" s="45"/>
    </row>
    <row r="584" spans="1:6" ht="14.25">
      <c r="A584" s="158" t="s">
        <v>536</v>
      </c>
      <c r="B584" s="92">
        <v>29</v>
      </c>
      <c r="C584" s="92">
        <v>34</v>
      </c>
      <c r="D584" s="156">
        <f>C584/B584*100</f>
        <v>117.2</v>
      </c>
      <c r="E584" s="157">
        <v>161.9</v>
      </c>
      <c r="F584" s="45"/>
    </row>
    <row r="585" spans="1:6" ht="14.25">
      <c r="A585" s="158" t="s">
        <v>537</v>
      </c>
      <c r="B585" s="120"/>
      <c r="C585" s="92">
        <v>13</v>
      </c>
      <c r="D585" s="156"/>
      <c r="E585" s="157">
        <v>162.5</v>
      </c>
      <c r="F585" s="45"/>
    </row>
    <row r="586" spans="1:6" ht="14.25">
      <c r="A586" s="158" t="s">
        <v>538</v>
      </c>
      <c r="B586" s="120"/>
      <c r="C586" s="92">
        <v>0</v>
      </c>
      <c r="D586" s="156"/>
      <c r="E586" s="157"/>
      <c r="F586" s="45"/>
    </row>
    <row r="587" spans="1:6" ht="14.25">
      <c r="A587" s="158" t="s">
        <v>539</v>
      </c>
      <c r="B587" s="120"/>
      <c r="C587" s="92">
        <v>0</v>
      </c>
      <c r="D587" s="156"/>
      <c r="E587" s="157"/>
      <c r="F587" s="45"/>
    </row>
    <row r="588" spans="1:6" ht="14.25">
      <c r="A588" s="158" t="s">
        <v>540</v>
      </c>
      <c r="B588" s="120"/>
      <c r="C588" s="92">
        <v>0</v>
      </c>
      <c r="D588" s="156"/>
      <c r="E588" s="157"/>
      <c r="F588" s="45"/>
    </row>
    <row r="589" spans="1:6" ht="27">
      <c r="A589" s="158" t="s">
        <v>541</v>
      </c>
      <c r="B589" s="92">
        <v>891</v>
      </c>
      <c r="C589" s="92">
        <v>1506</v>
      </c>
      <c r="D589" s="156">
        <f>C589/B589*100</f>
        <v>169</v>
      </c>
      <c r="E589" s="157">
        <v>148.2</v>
      </c>
      <c r="F589" s="45"/>
    </row>
    <row r="590" spans="1:6" ht="27">
      <c r="A590" s="155" t="s">
        <v>542</v>
      </c>
      <c r="B590" s="92">
        <f>SUM(B591:B593)</f>
        <v>196</v>
      </c>
      <c r="C590" s="92">
        <f>SUM(C591:C593)</f>
        <v>441</v>
      </c>
      <c r="D590" s="156">
        <f>C590/B590*100</f>
        <v>225</v>
      </c>
      <c r="E590" s="157">
        <v>113.1</v>
      </c>
      <c r="F590" s="45"/>
    </row>
    <row r="591" spans="1:6" ht="27">
      <c r="A591" s="158" t="s">
        <v>543</v>
      </c>
      <c r="B591" s="120"/>
      <c r="C591" s="92">
        <v>28</v>
      </c>
      <c r="D591" s="156"/>
      <c r="E591" s="157">
        <v>90.3</v>
      </c>
      <c r="F591" s="45"/>
    </row>
    <row r="592" spans="1:6" ht="27">
      <c r="A592" s="158" t="s">
        <v>544</v>
      </c>
      <c r="B592" s="120"/>
      <c r="C592" s="92">
        <v>30</v>
      </c>
      <c r="D592" s="156"/>
      <c r="E592" s="157">
        <v>100</v>
      </c>
      <c r="F592" s="45"/>
    </row>
    <row r="593" spans="1:6" ht="27">
      <c r="A593" s="158" t="s">
        <v>545</v>
      </c>
      <c r="B593" s="120">
        <v>196</v>
      </c>
      <c r="C593" s="92">
        <v>383</v>
      </c>
      <c r="D593" s="156">
        <f>C593/B593*100</f>
        <v>195.4</v>
      </c>
      <c r="E593" s="157">
        <v>116.6</v>
      </c>
      <c r="F593" s="45"/>
    </row>
    <row r="594" spans="1:6" ht="14.25">
      <c r="A594" s="155" t="s">
        <v>546</v>
      </c>
      <c r="B594" s="92">
        <f>SUM(B595,B609,B620,B628,B630,B639,B643,B654,B662,B668,B675,B683,B688,B693,B696,B699,B702,B705,B708)</f>
        <v>46180</v>
      </c>
      <c r="C594" s="92">
        <f>SUM(C595,C609,C620,C628,C630,C639,C643,C654,C662,C668,C675,C683,C688,C693,C696,C699,C702,C705,C708)</f>
        <v>47741</v>
      </c>
      <c r="D594" s="156">
        <f>C594/B594*100</f>
        <v>103.4</v>
      </c>
      <c r="E594" s="157">
        <v>110.1</v>
      </c>
      <c r="F594" s="45"/>
    </row>
    <row r="595" spans="1:6" ht="27">
      <c r="A595" s="155" t="s">
        <v>547</v>
      </c>
      <c r="B595" s="92">
        <f>SUM(B596:B608)</f>
        <v>905</v>
      </c>
      <c r="C595" s="92">
        <f>SUM(C596:C608)</f>
        <v>1352</v>
      </c>
      <c r="D595" s="156">
        <f>C595/B595*100</f>
        <v>149.4</v>
      </c>
      <c r="E595" s="157">
        <v>123.6</v>
      </c>
      <c r="F595" s="45"/>
    </row>
    <row r="596" spans="1:6" ht="14.25">
      <c r="A596" s="158" t="s">
        <v>132</v>
      </c>
      <c r="B596" s="92">
        <v>133</v>
      </c>
      <c r="C596" s="92">
        <v>259</v>
      </c>
      <c r="D596" s="156">
        <f>C596/B596*100</f>
        <v>194.7</v>
      </c>
      <c r="E596" s="157">
        <v>134.2</v>
      </c>
      <c r="F596" s="45"/>
    </row>
    <row r="597" spans="1:6" ht="14.25">
      <c r="A597" s="158" t="s">
        <v>133</v>
      </c>
      <c r="B597" s="120"/>
      <c r="C597" s="92">
        <v>0</v>
      </c>
      <c r="D597" s="156"/>
      <c r="E597" s="157"/>
      <c r="F597" s="45"/>
    </row>
    <row r="598" spans="1:6" ht="14.25">
      <c r="A598" s="158" t="s">
        <v>134</v>
      </c>
      <c r="B598" s="120"/>
      <c r="C598" s="92">
        <v>0</v>
      </c>
      <c r="D598" s="156"/>
      <c r="E598" s="157"/>
      <c r="F598" s="45"/>
    </row>
    <row r="599" spans="1:6" ht="14.25">
      <c r="A599" s="158" t="s">
        <v>548</v>
      </c>
      <c r="B599" s="159">
        <v>131</v>
      </c>
      <c r="C599" s="92">
        <v>262</v>
      </c>
      <c r="D599" s="156">
        <f>C599/B599*100</f>
        <v>200</v>
      </c>
      <c r="E599" s="157">
        <v>100</v>
      </c>
      <c r="F599" s="45"/>
    </row>
    <row r="600" spans="1:6" ht="14.25">
      <c r="A600" s="158" t="s">
        <v>549</v>
      </c>
      <c r="B600" s="92">
        <v>67</v>
      </c>
      <c r="C600" s="92">
        <v>87</v>
      </c>
      <c r="D600" s="156">
        <f>C600/B600*100</f>
        <v>129.9</v>
      </c>
      <c r="E600" s="157">
        <v>97.8</v>
      </c>
      <c r="F600" s="45"/>
    </row>
    <row r="601" spans="1:6" ht="14.25">
      <c r="A601" s="158" t="s">
        <v>550</v>
      </c>
      <c r="B601" s="120"/>
      <c r="C601" s="92">
        <v>0</v>
      </c>
      <c r="D601" s="156"/>
      <c r="E601" s="157"/>
      <c r="F601" s="45"/>
    </row>
    <row r="602" spans="1:6" ht="27">
      <c r="A602" s="158" t="s">
        <v>551</v>
      </c>
      <c r="B602" s="120">
        <v>15</v>
      </c>
      <c r="C602" s="92">
        <v>20</v>
      </c>
      <c r="D602" s="156">
        <f>C602/B602*100</f>
        <v>133.3</v>
      </c>
      <c r="E602" s="157">
        <v>66.7</v>
      </c>
      <c r="F602" s="45"/>
    </row>
    <row r="603" spans="1:6" ht="14.25">
      <c r="A603" s="158" t="s">
        <v>175</v>
      </c>
      <c r="B603" s="120"/>
      <c r="C603" s="92">
        <v>0</v>
      </c>
      <c r="D603" s="156"/>
      <c r="E603" s="157"/>
      <c r="F603" s="45"/>
    </row>
    <row r="604" spans="1:6" ht="14.25">
      <c r="A604" s="158" t="s">
        <v>552</v>
      </c>
      <c r="B604" s="120">
        <v>527</v>
      </c>
      <c r="C604" s="92">
        <v>692</v>
      </c>
      <c r="D604" s="156">
        <f>C604/B604*100</f>
        <v>131.3</v>
      </c>
      <c r="E604" s="157">
        <v>128.9</v>
      </c>
      <c r="F604" s="45"/>
    </row>
    <row r="605" spans="1:6" ht="14.25">
      <c r="A605" s="158" t="s">
        <v>553</v>
      </c>
      <c r="B605" s="92">
        <v>12</v>
      </c>
      <c r="C605" s="92">
        <v>12</v>
      </c>
      <c r="D605" s="156">
        <f>C605/B605*100</f>
        <v>100</v>
      </c>
      <c r="E605" s="157">
        <v>100</v>
      </c>
      <c r="F605" s="45"/>
    </row>
    <row r="606" spans="1:6" ht="27">
      <c r="A606" s="158" t="s">
        <v>554</v>
      </c>
      <c r="B606" s="120"/>
      <c r="C606" s="92">
        <v>0</v>
      </c>
      <c r="D606" s="156"/>
      <c r="E606" s="157"/>
      <c r="F606" s="45"/>
    </row>
    <row r="607" spans="1:6" ht="27">
      <c r="A607" s="158" t="s">
        <v>555</v>
      </c>
      <c r="B607" s="120"/>
      <c r="C607" s="92">
        <v>0</v>
      </c>
      <c r="D607" s="156"/>
      <c r="E607" s="157"/>
      <c r="F607" s="45"/>
    </row>
    <row r="608" spans="1:6" ht="27">
      <c r="A608" s="158" t="s">
        <v>556</v>
      </c>
      <c r="B608" s="92">
        <v>20</v>
      </c>
      <c r="C608" s="92">
        <v>20</v>
      </c>
      <c r="D608" s="156">
        <f>C608/B608*100</f>
        <v>100</v>
      </c>
      <c r="E608" s="157">
        <v>100</v>
      </c>
      <c r="F608" s="45"/>
    </row>
    <row r="609" spans="1:6" ht="14.25">
      <c r="A609" s="155" t="s">
        <v>557</v>
      </c>
      <c r="B609" s="92">
        <f>SUM(B610:B619)</f>
        <v>2552</v>
      </c>
      <c r="C609" s="92">
        <f>SUM(C610:C619)</f>
        <v>5264</v>
      </c>
      <c r="D609" s="156">
        <f>C609/B609*100</f>
        <v>206.3</v>
      </c>
      <c r="E609" s="157">
        <v>155.8</v>
      </c>
      <c r="F609" s="45"/>
    </row>
    <row r="610" spans="1:6" ht="14.25">
      <c r="A610" s="158" t="s">
        <v>132</v>
      </c>
      <c r="B610" s="120">
        <v>253</v>
      </c>
      <c r="C610" s="92">
        <v>349</v>
      </c>
      <c r="D610" s="156">
        <f>C610/B610*100</f>
        <v>137.9</v>
      </c>
      <c r="E610" s="157">
        <v>99.7</v>
      </c>
      <c r="F610" s="45"/>
    </row>
    <row r="611" spans="1:6" ht="14.25">
      <c r="A611" s="158" t="s">
        <v>133</v>
      </c>
      <c r="B611" s="120">
        <v>19</v>
      </c>
      <c r="C611" s="92">
        <v>19</v>
      </c>
      <c r="D611" s="156">
        <f>C611/B611*100</f>
        <v>100</v>
      </c>
      <c r="E611" s="157">
        <v>82.6</v>
      </c>
      <c r="F611" s="45"/>
    </row>
    <row r="612" spans="1:6" ht="14.25">
      <c r="A612" s="158" t="s">
        <v>134</v>
      </c>
      <c r="B612" s="120">
        <v>29</v>
      </c>
      <c r="C612" s="92">
        <v>29</v>
      </c>
      <c r="D612" s="156">
        <f>C612/B612*100</f>
        <v>100</v>
      </c>
      <c r="E612" s="157">
        <v>126.1</v>
      </c>
      <c r="F612" s="45"/>
    </row>
    <row r="613" spans="1:6" ht="14.25">
      <c r="A613" s="158" t="s">
        <v>558</v>
      </c>
      <c r="B613" s="120"/>
      <c r="C613" s="92">
        <v>0</v>
      </c>
      <c r="D613" s="156"/>
      <c r="E613" s="157"/>
      <c r="F613" s="45"/>
    </row>
    <row r="614" spans="1:6" ht="14.25">
      <c r="A614" s="158" t="s">
        <v>559</v>
      </c>
      <c r="B614" s="120">
        <v>1851</v>
      </c>
      <c r="C614" s="92">
        <v>1858</v>
      </c>
      <c r="D614" s="156">
        <f>C614/B614*100</f>
        <v>100.4</v>
      </c>
      <c r="E614" s="157">
        <v>90.9</v>
      </c>
      <c r="F614" s="45"/>
    </row>
    <row r="615" spans="1:6" ht="14.25">
      <c r="A615" s="158" t="s">
        <v>560</v>
      </c>
      <c r="B615" s="120">
        <v>3</v>
      </c>
      <c r="C615" s="92">
        <v>3</v>
      </c>
      <c r="D615" s="156">
        <f>C615/B615*100</f>
        <v>100</v>
      </c>
      <c r="E615" s="157">
        <v>100</v>
      </c>
      <c r="F615" s="45"/>
    </row>
    <row r="616" spans="1:6" ht="27">
      <c r="A616" s="158" t="s">
        <v>561</v>
      </c>
      <c r="B616" s="120">
        <v>17</v>
      </c>
      <c r="C616" s="92">
        <v>40</v>
      </c>
      <c r="D616" s="156">
        <f>C616/B616*100</f>
        <v>235.3</v>
      </c>
      <c r="E616" s="157">
        <v>133.3</v>
      </c>
      <c r="F616" s="45"/>
    </row>
    <row r="617" spans="1:6" ht="27">
      <c r="A617" s="158" t="s">
        <v>562</v>
      </c>
      <c r="B617" s="120">
        <v>109</v>
      </c>
      <c r="C617" s="92">
        <v>1232</v>
      </c>
      <c r="D617" s="156">
        <f>C617/B617*100</f>
        <v>1130.3</v>
      </c>
      <c r="E617" s="157">
        <v>192.3</v>
      </c>
      <c r="F617" s="45"/>
    </row>
    <row r="618" spans="1:6" ht="14.25">
      <c r="A618" s="158" t="s">
        <v>563</v>
      </c>
      <c r="B618" s="120"/>
      <c r="C618" s="92">
        <v>0</v>
      </c>
      <c r="D618" s="156"/>
      <c r="E618" s="157"/>
      <c r="F618" s="45"/>
    </row>
    <row r="619" spans="1:6" ht="27">
      <c r="A619" s="158" t="s">
        <v>564</v>
      </c>
      <c r="B619" s="120">
        <v>271</v>
      </c>
      <c r="C619" s="92">
        <v>1734</v>
      </c>
      <c r="D619" s="156">
        <f>C619/B619*100</f>
        <v>639.9</v>
      </c>
      <c r="E619" s="157">
        <v>789.8</v>
      </c>
      <c r="F619" s="45"/>
    </row>
    <row r="620" spans="1:6" ht="27">
      <c r="A620" s="155" t="s">
        <v>565</v>
      </c>
      <c r="B620" s="92">
        <f>SUM(B621:B627)</f>
        <v>8060</v>
      </c>
      <c r="C620" s="92">
        <f>SUM(C621:C627)</f>
        <v>16594</v>
      </c>
      <c r="D620" s="156">
        <f>C620/B620*100</f>
        <v>205.9</v>
      </c>
      <c r="E620" s="157">
        <v>126</v>
      </c>
      <c r="F620" s="45"/>
    </row>
    <row r="621" spans="1:6" ht="27">
      <c r="A621" s="158" t="s">
        <v>566</v>
      </c>
      <c r="B621" s="120"/>
      <c r="C621" s="92">
        <v>0</v>
      </c>
      <c r="D621" s="156"/>
      <c r="E621" s="157"/>
      <c r="F621" s="45"/>
    </row>
    <row r="622" spans="1:6" ht="27">
      <c r="A622" s="158" t="s">
        <v>567</v>
      </c>
      <c r="B622" s="120"/>
      <c r="C622" s="92">
        <v>0</v>
      </c>
      <c r="D622" s="156"/>
      <c r="E622" s="157"/>
      <c r="F622" s="45"/>
    </row>
    <row r="623" spans="1:6" ht="27">
      <c r="A623" s="158" t="s">
        <v>568</v>
      </c>
      <c r="B623" s="120"/>
      <c r="C623" s="92">
        <v>0</v>
      </c>
      <c r="D623" s="156"/>
      <c r="E623" s="157"/>
      <c r="F623" s="45"/>
    </row>
    <row r="624" spans="1:6" ht="27">
      <c r="A624" s="158" t="s">
        <v>569</v>
      </c>
      <c r="B624" s="120"/>
      <c r="C624" s="92">
        <v>0</v>
      </c>
      <c r="D624" s="156"/>
      <c r="E624" s="157"/>
      <c r="F624" s="45"/>
    </row>
    <row r="625" spans="1:6" ht="24" customHeight="1">
      <c r="A625" s="158" t="s">
        <v>570</v>
      </c>
      <c r="B625" s="120"/>
      <c r="C625" s="92">
        <v>0</v>
      </c>
      <c r="D625" s="156"/>
      <c r="E625" s="157"/>
      <c r="F625" s="45"/>
    </row>
    <row r="626" spans="1:6" ht="27">
      <c r="A626" s="158" t="s">
        <v>571</v>
      </c>
      <c r="B626" s="159">
        <v>8060</v>
      </c>
      <c r="C626" s="92">
        <v>16594</v>
      </c>
      <c r="D626" s="156">
        <f>C626/B626*100</f>
        <v>205.9</v>
      </c>
      <c r="E626" s="157">
        <v>126</v>
      </c>
      <c r="F626" s="45"/>
    </row>
    <row r="627" spans="1:6" ht="27">
      <c r="A627" s="158" t="s">
        <v>572</v>
      </c>
      <c r="B627" s="120"/>
      <c r="C627" s="92">
        <v>0</v>
      </c>
      <c r="D627" s="156"/>
      <c r="E627" s="157"/>
      <c r="F627" s="45"/>
    </row>
    <row r="628" spans="1:6" ht="27">
      <c r="A628" s="155" t="s">
        <v>573</v>
      </c>
      <c r="B628" s="120"/>
      <c r="C628" s="92">
        <f>C629</f>
        <v>0</v>
      </c>
      <c r="D628" s="156"/>
      <c r="E628" s="157"/>
      <c r="F628" s="45"/>
    </row>
    <row r="629" spans="1:6" ht="27">
      <c r="A629" s="158" t="s">
        <v>574</v>
      </c>
      <c r="B629" s="120"/>
      <c r="C629" s="92">
        <v>0</v>
      </c>
      <c r="D629" s="156"/>
      <c r="E629" s="157"/>
      <c r="F629" s="45"/>
    </row>
    <row r="630" spans="1:6" ht="27">
      <c r="A630" s="155" t="s">
        <v>575</v>
      </c>
      <c r="B630" s="92">
        <f>SUM(B631:B638)</f>
        <v>22030</v>
      </c>
      <c r="C630" s="92">
        <f>SUM(C631:C638)</f>
        <v>10645</v>
      </c>
      <c r="D630" s="156">
        <f>C630/B630*100</f>
        <v>48.3</v>
      </c>
      <c r="E630" s="157">
        <v>85.6</v>
      </c>
      <c r="F630" s="45"/>
    </row>
    <row r="631" spans="1:6" ht="27">
      <c r="A631" s="158" t="s">
        <v>576</v>
      </c>
      <c r="B631" s="120">
        <v>5585</v>
      </c>
      <c r="C631" s="92">
        <v>5585</v>
      </c>
      <c r="D631" s="156">
        <f>C631/B631*100</f>
        <v>100</v>
      </c>
      <c r="E631" s="157">
        <v>87.4</v>
      </c>
      <c r="F631" s="45"/>
    </row>
    <row r="632" spans="1:6" ht="14.25">
      <c r="A632" s="158" t="s">
        <v>577</v>
      </c>
      <c r="B632" s="120">
        <v>14974</v>
      </c>
      <c r="C632" s="92">
        <v>3550</v>
      </c>
      <c r="D632" s="156">
        <f>C632/B632*100</f>
        <v>23.7</v>
      </c>
      <c r="E632" s="157">
        <v>71.7</v>
      </c>
      <c r="F632" s="45"/>
    </row>
    <row r="633" spans="1:6" ht="27">
      <c r="A633" s="158" t="s">
        <v>578</v>
      </c>
      <c r="B633" s="120"/>
      <c r="C633" s="92">
        <v>0</v>
      </c>
      <c r="D633" s="156"/>
      <c r="E633" s="157"/>
      <c r="F633" s="45"/>
    </row>
    <row r="634" spans="1:6" ht="27">
      <c r="A634" s="158" t="s">
        <v>579</v>
      </c>
      <c r="B634" s="120"/>
      <c r="C634" s="92">
        <v>0</v>
      </c>
      <c r="D634" s="156"/>
      <c r="E634" s="157"/>
      <c r="F634" s="45"/>
    </row>
    <row r="635" spans="1:6" ht="27">
      <c r="A635" s="158" t="s">
        <v>580</v>
      </c>
      <c r="B635" s="120"/>
      <c r="C635" s="92">
        <v>0</v>
      </c>
      <c r="D635" s="156"/>
      <c r="E635" s="157"/>
      <c r="F635" s="45"/>
    </row>
    <row r="636" spans="1:6" ht="27">
      <c r="A636" s="158" t="s">
        <v>581</v>
      </c>
      <c r="B636" s="120"/>
      <c r="C636" s="92">
        <v>0</v>
      </c>
      <c r="D636" s="156"/>
      <c r="E636" s="157"/>
      <c r="F636" s="45"/>
    </row>
    <row r="637" spans="1:6" ht="27">
      <c r="A637" s="158" t="s">
        <v>582</v>
      </c>
      <c r="B637" s="120"/>
      <c r="C637" s="92">
        <v>0</v>
      </c>
      <c r="D637" s="156"/>
      <c r="E637" s="157"/>
      <c r="F637" s="45"/>
    </row>
    <row r="638" spans="1:6" ht="27">
      <c r="A638" s="158" t="s">
        <v>583</v>
      </c>
      <c r="B638" s="120">
        <v>1471</v>
      </c>
      <c r="C638" s="92">
        <v>1510</v>
      </c>
      <c r="D638" s="156">
        <f>C638/B638*100</f>
        <v>102.7</v>
      </c>
      <c r="E638" s="157">
        <v>137.4</v>
      </c>
      <c r="F638" s="45"/>
    </row>
    <row r="639" spans="1:6" ht="14.25">
      <c r="A639" s="155" t="s">
        <v>584</v>
      </c>
      <c r="B639" s="120"/>
      <c r="C639" s="92">
        <f>SUM(C640:C642)</f>
        <v>0</v>
      </c>
      <c r="D639" s="156"/>
      <c r="E639" s="157"/>
      <c r="F639" s="45"/>
    </row>
    <row r="640" spans="1:6" ht="14.25">
      <c r="A640" s="158" t="s">
        <v>585</v>
      </c>
      <c r="B640" s="120"/>
      <c r="C640" s="92">
        <v>0</v>
      </c>
      <c r="D640" s="156"/>
      <c r="E640" s="157"/>
      <c r="F640" s="45"/>
    </row>
    <row r="641" spans="1:6" ht="27">
      <c r="A641" s="158" t="s">
        <v>586</v>
      </c>
      <c r="B641" s="120"/>
      <c r="C641" s="92">
        <v>0</v>
      </c>
      <c r="D641" s="156"/>
      <c r="E641" s="157"/>
      <c r="F641" s="45"/>
    </row>
    <row r="642" spans="1:6" ht="27">
      <c r="A642" s="158" t="s">
        <v>587</v>
      </c>
      <c r="B642" s="120"/>
      <c r="C642" s="92">
        <v>0</v>
      </c>
      <c r="D642" s="156"/>
      <c r="E642" s="157"/>
      <c r="F642" s="45"/>
    </row>
    <row r="643" spans="1:6" ht="14.25">
      <c r="A643" s="155" t="s">
        <v>588</v>
      </c>
      <c r="B643" s="92">
        <f>SUM(B644:B653)</f>
        <v>10</v>
      </c>
      <c r="C643" s="92">
        <f>SUM(C644:C653)</f>
        <v>202</v>
      </c>
      <c r="D643" s="156">
        <f>C643/B643*100</f>
        <v>2020</v>
      </c>
      <c r="E643" s="157">
        <v>28.5</v>
      </c>
      <c r="F643" s="45"/>
    </row>
    <row r="644" spans="1:6" ht="14.25">
      <c r="A644" s="158" t="s">
        <v>589</v>
      </c>
      <c r="B644" s="120"/>
      <c r="C644" s="92">
        <v>0</v>
      </c>
      <c r="D644" s="156"/>
      <c r="E644" s="157"/>
      <c r="F644" s="45"/>
    </row>
    <row r="645" spans="1:6" ht="14.25">
      <c r="A645" s="158" t="s">
        <v>590</v>
      </c>
      <c r="B645" s="120"/>
      <c r="C645" s="92">
        <v>0</v>
      </c>
      <c r="D645" s="156"/>
      <c r="E645" s="157"/>
      <c r="F645" s="45"/>
    </row>
    <row r="646" spans="1:6" ht="14.25">
      <c r="A646" s="158" t="s">
        <v>591</v>
      </c>
      <c r="B646" s="120"/>
      <c r="C646" s="92">
        <v>0</v>
      </c>
      <c r="D646" s="156"/>
      <c r="E646" s="157"/>
      <c r="F646" s="45"/>
    </row>
    <row r="647" spans="1:6" ht="14.25">
      <c r="A647" s="158" t="s">
        <v>592</v>
      </c>
      <c r="B647" s="120"/>
      <c r="C647" s="92">
        <v>0</v>
      </c>
      <c r="D647" s="156"/>
      <c r="E647" s="157"/>
      <c r="F647" s="45"/>
    </row>
    <row r="648" spans="1:6" ht="14.25">
      <c r="A648" s="158" t="s">
        <v>593</v>
      </c>
      <c r="B648" s="120"/>
      <c r="C648" s="92">
        <v>0</v>
      </c>
      <c r="D648" s="156"/>
      <c r="E648" s="157"/>
      <c r="F648" s="45"/>
    </row>
    <row r="649" spans="1:6" ht="14.25">
      <c r="A649" s="158" t="s">
        <v>594</v>
      </c>
      <c r="B649" s="120"/>
      <c r="C649" s="92">
        <v>0</v>
      </c>
      <c r="D649" s="156"/>
      <c r="E649" s="157"/>
      <c r="F649" s="45"/>
    </row>
    <row r="650" spans="1:6" ht="14.25">
      <c r="A650" s="158" t="s">
        <v>595</v>
      </c>
      <c r="B650" s="120"/>
      <c r="C650" s="92">
        <v>0</v>
      </c>
      <c r="D650" s="156"/>
      <c r="E650" s="157"/>
      <c r="F650" s="45"/>
    </row>
    <row r="651" spans="1:6" ht="27">
      <c r="A651" s="158" t="s">
        <v>596</v>
      </c>
      <c r="B651" s="120"/>
      <c r="C651" s="92">
        <v>0</v>
      </c>
      <c r="D651" s="156"/>
      <c r="E651" s="157"/>
      <c r="F651" s="45"/>
    </row>
    <row r="652" spans="1:6" ht="14.25">
      <c r="A652" s="158" t="s">
        <v>597</v>
      </c>
      <c r="B652" s="120"/>
      <c r="C652" s="92">
        <v>0</v>
      </c>
      <c r="D652" s="156"/>
      <c r="E652" s="157"/>
      <c r="F652" s="45"/>
    </row>
    <row r="653" spans="1:6" ht="14.25">
      <c r="A653" s="158" t="s">
        <v>598</v>
      </c>
      <c r="B653" s="120">
        <v>10</v>
      </c>
      <c r="C653" s="92">
        <v>202</v>
      </c>
      <c r="D653" s="156">
        <f aca="true" t="shared" si="2" ref="D653:D709">C653/B653*100</f>
        <v>2020</v>
      </c>
      <c r="E653" s="157">
        <v>28.5</v>
      </c>
      <c r="F653" s="45"/>
    </row>
    <row r="654" spans="1:6" ht="14.25">
      <c r="A654" s="155" t="s">
        <v>599</v>
      </c>
      <c r="B654" s="92">
        <f>SUM(B655:B661)</f>
        <v>1529</v>
      </c>
      <c r="C654" s="92">
        <f>SUM(C655:C661)</f>
        <v>2614</v>
      </c>
      <c r="D654" s="156">
        <f t="shared" si="2"/>
        <v>171</v>
      </c>
      <c r="E654" s="157">
        <v>113.3</v>
      </c>
      <c r="F654" s="45"/>
    </row>
    <row r="655" spans="1:6" ht="14.25">
      <c r="A655" s="158" t="s">
        <v>600</v>
      </c>
      <c r="B655" s="120">
        <v>60</v>
      </c>
      <c r="C655" s="92">
        <v>91</v>
      </c>
      <c r="D655" s="156">
        <f t="shared" si="2"/>
        <v>151.7</v>
      </c>
      <c r="E655" s="157">
        <v>124.7</v>
      </c>
      <c r="F655" s="45"/>
    </row>
    <row r="656" spans="1:6" ht="14.25">
      <c r="A656" s="158" t="s">
        <v>601</v>
      </c>
      <c r="B656" s="120">
        <v>286</v>
      </c>
      <c r="C656" s="92">
        <v>437</v>
      </c>
      <c r="D656" s="156">
        <f t="shared" si="2"/>
        <v>152.8</v>
      </c>
      <c r="E656" s="157">
        <v>123.8</v>
      </c>
      <c r="F656" s="45"/>
    </row>
    <row r="657" spans="1:6" ht="27">
      <c r="A657" s="158" t="s">
        <v>602</v>
      </c>
      <c r="B657" s="120">
        <v>301</v>
      </c>
      <c r="C657" s="92">
        <v>395</v>
      </c>
      <c r="D657" s="156">
        <f t="shared" si="2"/>
        <v>131.2</v>
      </c>
      <c r="E657" s="157">
        <v>93.8</v>
      </c>
      <c r="F657" s="45"/>
    </row>
    <row r="658" spans="1:6" ht="14.25">
      <c r="A658" s="158" t="s">
        <v>603</v>
      </c>
      <c r="B658" s="120">
        <v>62</v>
      </c>
      <c r="C658" s="92">
        <v>66</v>
      </c>
      <c r="D658" s="156">
        <f t="shared" si="2"/>
        <v>106.5</v>
      </c>
      <c r="E658" s="157">
        <v>97.1</v>
      </c>
      <c r="F658" s="45"/>
    </row>
    <row r="659" spans="1:6" ht="14.25">
      <c r="A659" s="158" t="s">
        <v>604</v>
      </c>
      <c r="B659" s="120"/>
      <c r="C659" s="92">
        <v>578</v>
      </c>
      <c r="D659" s="156"/>
      <c r="E659" s="157">
        <v>127.6</v>
      </c>
      <c r="F659" s="45"/>
    </row>
    <row r="660" spans="1:6" ht="27">
      <c r="A660" s="158" t="s">
        <v>605</v>
      </c>
      <c r="B660" s="120">
        <v>246</v>
      </c>
      <c r="C660" s="92">
        <v>358</v>
      </c>
      <c r="D660" s="156">
        <f t="shared" si="2"/>
        <v>145.5</v>
      </c>
      <c r="E660" s="157">
        <v>120.5</v>
      </c>
      <c r="F660" s="45"/>
    </row>
    <row r="661" spans="1:6" ht="14.25">
      <c r="A661" s="158" t="s">
        <v>606</v>
      </c>
      <c r="B661" s="120">
        <v>574</v>
      </c>
      <c r="C661" s="92">
        <v>689</v>
      </c>
      <c r="D661" s="156">
        <f t="shared" si="2"/>
        <v>120</v>
      </c>
      <c r="E661" s="157">
        <v>107.3</v>
      </c>
      <c r="F661" s="45"/>
    </row>
    <row r="662" spans="1:6" ht="14.25">
      <c r="A662" s="155" t="s">
        <v>607</v>
      </c>
      <c r="B662" s="92">
        <f>SUM(B663:B667)</f>
        <v>732</v>
      </c>
      <c r="C662" s="92">
        <f>SUM(C663:C667)</f>
        <v>816</v>
      </c>
      <c r="D662" s="156">
        <f t="shared" si="2"/>
        <v>111.5</v>
      </c>
      <c r="E662" s="157">
        <v>84.4</v>
      </c>
      <c r="F662" s="45"/>
    </row>
    <row r="663" spans="1:6" ht="14.25">
      <c r="A663" s="158" t="s">
        <v>608</v>
      </c>
      <c r="B663" s="92">
        <v>713</v>
      </c>
      <c r="C663" s="92">
        <v>665</v>
      </c>
      <c r="D663" s="156">
        <f t="shared" si="2"/>
        <v>93.3</v>
      </c>
      <c r="E663" s="157">
        <v>84.4</v>
      </c>
      <c r="F663" s="45"/>
    </row>
    <row r="664" spans="1:6" ht="27">
      <c r="A664" s="158" t="s">
        <v>609</v>
      </c>
      <c r="B664" s="120"/>
      <c r="C664" s="92">
        <v>116</v>
      </c>
      <c r="D664" s="156"/>
      <c r="E664" s="157">
        <v>87.2</v>
      </c>
      <c r="F664" s="45"/>
    </row>
    <row r="665" spans="1:6" ht="27">
      <c r="A665" s="158" t="s">
        <v>610</v>
      </c>
      <c r="B665" s="92">
        <v>19</v>
      </c>
      <c r="C665" s="92">
        <v>33</v>
      </c>
      <c r="D665" s="156">
        <f t="shared" si="2"/>
        <v>173.7</v>
      </c>
      <c r="E665" s="157">
        <v>75</v>
      </c>
      <c r="F665" s="45"/>
    </row>
    <row r="666" spans="1:6" ht="14.25">
      <c r="A666" s="158" t="s">
        <v>611</v>
      </c>
      <c r="B666" s="120"/>
      <c r="C666" s="92">
        <v>0</v>
      </c>
      <c r="D666" s="156"/>
      <c r="E666" s="157"/>
      <c r="F666" s="45"/>
    </row>
    <row r="667" spans="1:6" ht="14.25">
      <c r="A667" s="158" t="s">
        <v>612</v>
      </c>
      <c r="B667" s="120"/>
      <c r="C667" s="92">
        <v>2</v>
      </c>
      <c r="D667" s="156"/>
      <c r="E667" s="157">
        <v>100</v>
      </c>
      <c r="F667" s="45"/>
    </row>
    <row r="668" spans="1:6" ht="14.25">
      <c r="A668" s="155" t="s">
        <v>613</v>
      </c>
      <c r="B668" s="92">
        <f>SUM(B669:B674)</f>
        <v>2989</v>
      </c>
      <c r="C668" s="92">
        <f>SUM(C669:C674)</f>
        <v>1584</v>
      </c>
      <c r="D668" s="156">
        <f t="shared" si="2"/>
        <v>53</v>
      </c>
      <c r="E668" s="157">
        <v>313.5</v>
      </c>
      <c r="F668" s="45"/>
    </row>
    <row r="669" spans="1:6" ht="14.25">
      <c r="A669" s="158" t="s">
        <v>614</v>
      </c>
      <c r="B669" s="120"/>
      <c r="C669" s="92">
        <v>12</v>
      </c>
      <c r="D669" s="156"/>
      <c r="E669" s="157"/>
      <c r="F669" s="45"/>
    </row>
    <row r="670" spans="1:6" ht="14.25">
      <c r="A670" s="158" t="s">
        <v>615</v>
      </c>
      <c r="B670" s="120"/>
      <c r="C670" s="92">
        <v>2</v>
      </c>
      <c r="D670" s="156"/>
      <c r="E670" s="157">
        <v>66.7</v>
      </c>
      <c r="F670" s="45"/>
    </row>
    <row r="671" spans="1:6" ht="14.25">
      <c r="A671" s="158" t="s">
        <v>616</v>
      </c>
      <c r="B671" s="120"/>
      <c r="C671" s="92">
        <v>0</v>
      </c>
      <c r="D671" s="156"/>
      <c r="E671" s="157"/>
      <c r="F671" s="45"/>
    </row>
    <row r="672" spans="1:6" ht="14.25">
      <c r="A672" s="158" t="s">
        <v>617</v>
      </c>
      <c r="B672" s="120">
        <v>1989</v>
      </c>
      <c r="C672" s="92">
        <v>544</v>
      </c>
      <c r="D672" s="156">
        <f t="shared" si="2"/>
        <v>27.4</v>
      </c>
      <c r="E672" s="157">
        <v>110.1</v>
      </c>
      <c r="F672" s="45"/>
    </row>
    <row r="673" spans="1:6" ht="14.25">
      <c r="A673" s="158" t="s">
        <v>618</v>
      </c>
      <c r="B673" s="159">
        <v>1000</v>
      </c>
      <c r="C673" s="92">
        <v>1000</v>
      </c>
      <c r="D673" s="156">
        <f t="shared" si="2"/>
        <v>100</v>
      </c>
      <c r="E673" s="157"/>
      <c r="F673" s="45"/>
    </row>
    <row r="674" spans="1:6" ht="14.25">
      <c r="A674" s="158" t="s">
        <v>619</v>
      </c>
      <c r="B674" s="120"/>
      <c r="C674" s="92">
        <v>26</v>
      </c>
      <c r="D674" s="156"/>
      <c r="E674" s="157"/>
      <c r="F674" s="45"/>
    </row>
    <row r="675" spans="1:6" ht="14.25">
      <c r="A675" s="155" t="s">
        <v>620</v>
      </c>
      <c r="B675" s="92">
        <f>SUM(B676:B682)</f>
        <v>727</v>
      </c>
      <c r="C675" s="92">
        <f>SUM(C676:C682)</f>
        <v>1320</v>
      </c>
      <c r="D675" s="156">
        <f t="shared" si="2"/>
        <v>181.6</v>
      </c>
      <c r="E675" s="157">
        <v>130.6</v>
      </c>
      <c r="F675" s="45"/>
    </row>
    <row r="676" spans="1:6" ht="14.25">
      <c r="A676" s="158" t="s">
        <v>132</v>
      </c>
      <c r="B676" s="120">
        <v>72</v>
      </c>
      <c r="C676" s="92">
        <v>96</v>
      </c>
      <c r="D676" s="156">
        <f t="shared" si="2"/>
        <v>133.3</v>
      </c>
      <c r="E676" s="157">
        <v>107.9</v>
      </c>
      <c r="F676" s="45"/>
    </row>
    <row r="677" spans="1:6" ht="14.25">
      <c r="A677" s="158" t="s">
        <v>133</v>
      </c>
      <c r="B677" s="92">
        <v>90</v>
      </c>
      <c r="C677" s="92">
        <v>91</v>
      </c>
      <c r="D677" s="156">
        <f t="shared" si="2"/>
        <v>101.1</v>
      </c>
      <c r="E677" s="157">
        <v>111</v>
      </c>
      <c r="F677" s="45"/>
    </row>
    <row r="678" spans="1:6" ht="14.25">
      <c r="A678" s="158" t="s">
        <v>134</v>
      </c>
      <c r="B678" s="120"/>
      <c r="C678" s="92">
        <v>0</v>
      </c>
      <c r="D678" s="156"/>
      <c r="E678" s="157"/>
      <c r="F678" s="45"/>
    </row>
    <row r="679" spans="1:6" ht="14.25">
      <c r="A679" s="158" t="s">
        <v>621</v>
      </c>
      <c r="B679" s="120">
        <v>49</v>
      </c>
      <c r="C679" s="92">
        <v>74</v>
      </c>
      <c r="D679" s="156">
        <f t="shared" si="2"/>
        <v>151</v>
      </c>
      <c r="E679" s="157">
        <v>70.5</v>
      </c>
      <c r="F679" s="45"/>
    </row>
    <row r="680" spans="1:6" ht="14.25">
      <c r="A680" s="158" t="s">
        <v>622</v>
      </c>
      <c r="B680" s="120">
        <v>105</v>
      </c>
      <c r="C680" s="92">
        <v>85</v>
      </c>
      <c r="D680" s="156">
        <f t="shared" si="2"/>
        <v>81</v>
      </c>
      <c r="E680" s="157">
        <v>103.7</v>
      </c>
      <c r="F680" s="45"/>
    </row>
    <row r="681" spans="1:6" ht="14.25">
      <c r="A681" s="158" t="s">
        <v>623</v>
      </c>
      <c r="B681" s="120"/>
      <c r="C681" s="92">
        <v>0</v>
      </c>
      <c r="D681" s="156"/>
      <c r="E681" s="157"/>
      <c r="F681" s="45"/>
    </row>
    <row r="682" spans="1:6" ht="27">
      <c r="A682" s="158" t="s">
        <v>624</v>
      </c>
      <c r="B682" s="120">
        <v>411</v>
      </c>
      <c r="C682" s="92">
        <v>974</v>
      </c>
      <c r="D682" s="156">
        <f t="shared" si="2"/>
        <v>237</v>
      </c>
      <c r="E682" s="157">
        <v>149.2</v>
      </c>
      <c r="F682" s="45"/>
    </row>
    <row r="683" spans="1:6" ht="14.25">
      <c r="A683" s="155" t="s">
        <v>625</v>
      </c>
      <c r="B683" s="92">
        <f>SUM(B684:B687)</f>
        <v>200</v>
      </c>
      <c r="C683" s="92">
        <f>SUM(C684:C687)</f>
        <v>337</v>
      </c>
      <c r="D683" s="156">
        <f t="shared" si="2"/>
        <v>168.5</v>
      </c>
      <c r="E683" s="157">
        <v>58.2</v>
      </c>
      <c r="F683" s="45"/>
    </row>
    <row r="684" spans="1:6" ht="27">
      <c r="A684" s="158" t="s">
        <v>626</v>
      </c>
      <c r="B684" s="120"/>
      <c r="C684" s="92">
        <v>80</v>
      </c>
      <c r="D684" s="156"/>
      <c r="E684" s="157">
        <v>35.7</v>
      </c>
      <c r="F684" s="45"/>
    </row>
    <row r="685" spans="1:6" ht="27">
      <c r="A685" s="158" t="s">
        <v>627</v>
      </c>
      <c r="B685" s="120"/>
      <c r="C685" s="92">
        <v>0</v>
      </c>
      <c r="D685" s="156"/>
      <c r="E685" s="157">
        <v>0</v>
      </c>
      <c r="F685" s="45"/>
    </row>
    <row r="686" spans="1:6" ht="27">
      <c r="A686" s="158" t="s">
        <v>628</v>
      </c>
      <c r="B686" s="120"/>
      <c r="C686" s="92">
        <v>50</v>
      </c>
      <c r="D686" s="156"/>
      <c r="E686" s="157">
        <v>37</v>
      </c>
      <c r="F686" s="45"/>
    </row>
    <row r="687" spans="1:6" ht="27">
      <c r="A687" s="158" t="s">
        <v>629</v>
      </c>
      <c r="B687" s="120">
        <v>200</v>
      </c>
      <c r="C687" s="92">
        <v>207</v>
      </c>
      <c r="D687" s="156">
        <f t="shared" si="2"/>
        <v>103.5</v>
      </c>
      <c r="E687" s="157">
        <v>99.5</v>
      </c>
      <c r="F687" s="45"/>
    </row>
    <row r="688" spans="1:6" ht="14.25">
      <c r="A688" s="155" t="s">
        <v>630</v>
      </c>
      <c r="B688" s="92">
        <f>SUM(B689:B692)</f>
        <v>64</v>
      </c>
      <c r="C688" s="92">
        <f>SUM(C689:C692)</f>
        <v>67</v>
      </c>
      <c r="D688" s="156">
        <f t="shared" si="2"/>
        <v>104.7</v>
      </c>
      <c r="E688" s="157">
        <v>98.5</v>
      </c>
      <c r="F688" s="45"/>
    </row>
    <row r="689" spans="1:6" ht="14.25">
      <c r="A689" s="158" t="s">
        <v>132</v>
      </c>
      <c r="B689" s="120">
        <v>64</v>
      </c>
      <c r="C689" s="92">
        <v>67</v>
      </c>
      <c r="D689" s="156">
        <f t="shared" si="2"/>
        <v>104.7</v>
      </c>
      <c r="E689" s="157">
        <v>98.5</v>
      </c>
      <c r="F689" s="45"/>
    </row>
    <row r="690" spans="1:6" ht="14.25">
      <c r="A690" s="158" t="s">
        <v>133</v>
      </c>
      <c r="B690" s="120"/>
      <c r="C690" s="92">
        <v>0</v>
      </c>
      <c r="D690" s="156"/>
      <c r="E690" s="157"/>
      <c r="F690" s="45"/>
    </row>
    <row r="691" spans="1:6" ht="14.25">
      <c r="A691" s="158" t="s">
        <v>134</v>
      </c>
      <c r="B691" s="120"/>
      <c r="C691" s="92">
        <v>0</v>
      </c>
      <c r="D691" s="156"/>
      <c r="E691" s="157"/>
      <c r="F691" s="45"/>
    </row>
    <row r="692" spans="1:6" ht="27">
      <c r="A692" s="158" t="s">
        <v>631</v>
      </c>
      <c r="B692" s="120"/>
      <c r="C692" s="92">
        <v>0</v>
      </c>
      <c r="D692" s="156"/>
      <c r="E692" s="157"/>
      <c r="F692" s="45"/>
    </row>
    <row r="693" spans="1:6" ht="14.25">
      <c r="A693" s="155" t="s">
        <v>632</v>
      </c>
      <c r="B693" s="92">
        <f>SUM(B694:B695)</f>
        <v>4146</v>
      </c>
      <c r="C693" s="92">
        <f>SUM(C694:C695)</f>
        <v>2954</v>
      </c>
      <c r="D693" s="156">
        <f t="shared" si="2"/>
        <v>71.2</v>
      </c>
      <c r="E693" s="157">
        <v>83.1</v>
      </c>
      <c r="F693" s="45"/>
    </row>
    <row r="694" spans="1:6" ht="27">
      <c r="A694" s="158" t="s">
        <v>633</v>
      </c>
      <c r="B694" s="120">
        <v>404</v>
      </c>
      <c r="C694" s="92">
        <v>324</v>
      </c>
      <c r="D694" s="156">
        <f t="shared" si="2"/>
        <v>80.2</v>
      </c>
      <c r="E694" s="157">
        <v>76.4</v>
      </c>
      <c r="F694" s="45"/>
    </row>
    <row r="695" spans="1:6" ht="27">
      <c r="A695" s="158" t="s">
        <v>634</v>
      </c>
      <c r="B695" s="120">
        <v>3742</v>
      </c>
      <c r="C695" s="92">
        <v>2630</v>
      </c>
      <c r="D695" s="156">
        <f t="shared" si="2"/>
        <v>70.3</v>
      </c>
      <c r="E695" s="157">
        <v>84</v>
      </c>
      <c r="F695" s="45"/>
    </row>
    <row r="696" spans="1:6" ht="14.25">
      <c r="A696" s="155" t="s">
        <v>635</v>
      </c>
      <c r="B696" s="92">
        <f>SUM(B697:B698)</f>
        <v>90</v>
      </c>
      <c r="C696" s="92">
        <f>SUM(C697:C698)</f>
        <v>78</v>
      </c>
      <c r="D696" s="156">
        <f t="shared" si="2"/>
        <v>86.7</v>
      </c>
      <c r="E696" s="157">
        <v>73.6</v>
      </c>
      <c r="F696" s="45"/>
    </row>
    <row r="697" spans="1:6" ht="14.25">
      <c r="A697" s="158" t="s">
        <v>636</v>
      </c>
      <c r="B697" s="120"/>
      <c r="C697" s="92">
        <v>0</v>
      </c>
      <c r="D697" s="156"/>
      <c r="E697" s="157">
        <v>0</v>
      </c>
      <c r="F697" s="45"/>
    </row>
    <row r="698" spans="1:6" ht="27">
      <c r="A698" s="158" t="s">
        <v>637</v>
      </c>
      <c r="B698" s="120">
        <v>90</v>
      </c>
      <c r="C698" s="92">
        <v>78</v>
      </c>
      <c r="D698" s="156">
        <f t="shared" si="2"/>
        <v>86.7</v>
      </c>
      <c r="E698" s="157"/>
      <c r="F698" s="45"/>
    </row>
    <row r="699" spans="1:6" ht="14.25">
      <c r="A699" s="155" t="s">
        <v>638</v>
      </c>
      <c r="B699" s="92">
        <f>SUM(B700:B701)</f>
        <v>1030</v>
      </c>
      <c r="C699" s="92">
        <f>SUM(C700:C701)</f>
        <v>731</v>
      </c>
      <c r="D699" s="156">
        <f t="shared" si="2"/>
        <v>71</v>
      </c>
      <c r="E699" s="157">
        <v>98.5</v>
      </c>
      <c r="F699" s="45"/>
    </row>
    <row r="700" spans="1:6" ht="27">
      <c r="A700" s="158" t="s">
        <v>639</v>
      </c>
      <c r="B700" s="120"/>
      <c r="C700" s="92">
        <v>0</v>
      </c>
      <c r="D700" s="156"/>
      <c r="E700" s="157"/>
      <c r="F700" s="45"/>
    </row>
    <row r="701" spans="1:6" ht="14.25">
      <c r="A701" s="158" t="s">
        <v>1626</v>
      </c>
      <c r="B701" s="120">
        <v>1030</v>
      </c>
      <c r="C701" s="92">
        <v>731</v>
      </c>
      <c r="D701" s="156">
        <f t="shared" si="2"/>
        <v>71</v>
      </c>
      <c r="E701" s="157">
        <v>98.5</v>
      </c>
      <c r="F701" s="45"/>
    </row>
    <row r="702" spans="1:6" ht="27">
      <c r="A702" s="160" t="s">
        <v>640</v>
      </c>
      <c r="B702" s="120"/>
      <c r="C702" s="92">
        <f>SUM(C703:C704)</f>
        <v>0</v>
      </c>
      <c r="D702" s="156"/>
      <c r="E702" s="157"/>
      <c r="F702" s="45"/>
    </row>
    <row r="703" spans="1:6" ht="27">
      <c r="A703" s="161" t="s">
        <v>641</v>
      </c>
      <c r="B703" s="120"/>
      <c r="C703" s="92">
        <v>0</v>
      </c>
      <c r="D703" s="156"/>
      <c r="E703" s="157"/>
      <c r="F703" s="45"/>
    </row>
    <row r="704" spans="1:6" ht="27">
      <c r="A704" s="161" t="s">
        <v>642</v>
      </c>
      <c r="B704" s="120"/>
      <c r="C704" s="92">
        <v>0</v>
      </c>
      <c r="D704" s="156"/>
      <c r="E704" s="157"/>
      <c r="F704" s="45"/>
    </row>
    <row r="705" spans="1:6" ht="14.25">
      <c r="A705" s="160" t="s">
        <v>643</v>
      </c>
      <c r="B705" s="92">
        <f>SUM(B706:B707)</f>
        <v>369</v>
      </c>
      <c r="C705" s="92">
        <f>SUM(C706:C707)</f>
        <v>444</v>
      </c>
      <c r="D705" s="156">
        <f t="shared" si="2"/>
        <v>120.3</v>
      </c>
      <c r="E705" s="157">
        <v>103.3</v>
      </c>
      <c r="F705" s="45"/>
    </row>
    <row r="706" spans="1:6" ht="14.25">
      <c r="A706" s="161" t="s">
        <v>644</v>
      </c>
      <c r="B706" s="120">
        <v>0</v>
      </c>
      <c r="C706" s="92">
        <v>0</v>
      </c>
      <c r="D706" s="156"/>
      <c r="E706" s="157"/>
      <c r="F706" s="45"/>
    </row>
    <row r="707" spans="1:6" ht="14.25">
      <c r="A707" s="161" t="s">
        <v>645</v>
      </c>
      <c r="B707" s="120">
        <v>369</v>
      </c>
      <c r="C707" s="92">
        <v>444</v>
      </c>
      <c r="D707" s="156">
        <f t="shared" si="2"/>
        <v>120.3</v>
      </c>
      <c r="E707" s="157">
        <v>103.3</v>
      </c>
      <c r="F707" s="45"/>
    </row>
    <row r="708" spans="1:6" ht="27">
      <c r="A708" s="155" t="s">
        <v>646</v>
      </c>
      <c r="B708" s="92">
        <f>B709</f>
        <v>747</v>
      </c>
      <c r="C708" s="92">
        <f>C709</f>
        <v>2739</v>
      </c>
      <c r="D708" s="156">
        <f t="shared" si="2"/>
        <v>366.7</v>
      </c>
      <c r="E708" s="157">
        <v>126.1</v>
      </c>
      <c r="F708" s="45"/>
    </row>
    <row r="709" spans="1:6" ht="27">
      <c r="A709" s="158" t="s">
        <v>647</v>
      </c>
      <c r="B709" s="120">
        <v>747</v>
      </c>
      <c r="C709" s="92">
        <v>2739</v>
      </c>
      <c r="D709" s="156">
        <f t="shared" si="2"/>
        <v>366.7</v>
      </c>
      <c r="E709" s="157">
        <v>126.1</v>
      </c>
      <c r="F709" s="45"/>
    </row>
    <row r="710" spans="1:6" ht="27">
      <c r="A710" s="155" t="s">
        <v>648</v>
      </c>
      <c r="B710" s="92">
        <f>SUM(B711,B716,B729,B733,B745,B755,B758,B762,B772)</f>
        <v>45858</v>
      </c>
      <c r="C710" s="92">
        <f>SUM(C711,C716,C729,C733,C745,C755,C758,C762,C772)</f>
        <v>58059</v>
      </c>
      <c r="D710" s="156">
        <f aca="true" t="shared" si="3" ref="D710:D773">C710/B710*100</f>
        <v>126.6</v>
      </c>
      <c r="E710" s="157">
        <v>115.8</v>
      </c>
      <c r="F710" s="45"/>
    </row>
    <row r="711" spans="1:6" ht="27">
      <c r="A711" s="155" t="s">
        <v>649</v>
      </c>
      <c r="B711" s="92">
        <f>SUM(B712:B715)</f>
        <v>408</v>
      </c>
      <c r="C711" s="92">
        <f>SUM(C712:C715)</f>
        <v>607</v>
      </c>
      <c r="D711" s="156">
        <f t="shared" si="3"/>
        <v>148.8</v>
      </c>
      <c r="E711" s="157">
        <v>271</v>
      </c>
      <c r="F711" s="45"/>
    </row>
    <row r="712" spans="1:6" ht="14.25">
      <c r="A712" s="158" t="s">
        <v>132</v>
      </c>
      <c r="B712" s="120">
        <v>113</v>
      </c>
      <c r="C712" s="92">
        <v>309</v>
      </c>
      <c r="D712" s="156">
        <f t="shared" si="3"/>
        <v>273.5</v>
      </c>
      <c r="E712" s="157">
        <v>194.3</v>
      </c>
      <c r="F712" s="45"/>
    </row>
    <row r="713" spans="1:6" ht="14.25">
      <c r="A713" s="158" t="s">
        <v>133</v>
      </c>
      <c r="B713" s="120">
        <v>23</v>
      </c>
      <c r="C713" s="92">
        <v>24</v>
      </c>
      <c r="D713" s="156">
        <f t="shared" si="3"/>
        <v>104.3</v>
      </c>
      <c r="E713" s="157">
        <v>800</v>
      </c>
      <c r="F713" s="45"/>
    </row>
    <row r="714" spans="1:6" ht="14.25">
      <c r="A714" s="158" t="s">
        <v>134</v>
      </c>
      <c r="B714" s="120"/>
      <c r="C714" s="92">
        <v>0</v>
      </c>
      <c r="D714" s="156"/>
      <c r="E714" s="157"/>
      <c r="F714" s="45"/>
    </row>
    <row r="715" spans="1:6" ht="27">
      <c r="A715" s="158" t="s">
        <v>650</v>
      </c>
      <c r="B715" s="120">
        <v>272</v>
      </c>
      <c r="C715" s="92">
        <v>274</v>
      </c>
      <c r="D715" s="156">
        <f t="shared" si="3"/>
        <v>100.7</v>
      </c>
      <c r="E715" s="157">
        <v>441.9</v>
      </c>
      <c r="F715" s="45"/>
    </row>
    <row r="716" spans="1:6" ht="14.25">
      <c r="A716" s="155" t="s">
        <v>651</v>
      </c>
      <c r="B716" s="92">
        <f>SUM(B717:B728)</f>
        <v>7746</v>
      </c>
      <c r="C716" s="92">
        <f>SUM(C717:C728)</f>
        <v>8525</v>
      </c>
      <c r="D716" s="156">
        <f t="shared" si="3"/>
        <v>110.1</v>
      </c>
      <c r="E716" s="157">
        <v>158</v>
      </c>
      <c r="F716" s="45"/>
    </row>
    <row r="717" spans="1:6" ht="14.25">
      <c r="A717" s="158" t="s">
        <v>652</v>
      </c>
      <c r="B717" s="120">
        <v>1329</v>
      </c>
      <c r="C717" s="92">
        <v>1338</v>
      </c>
      <c r="D717" s="156">
        <f t="shared" si="3"/>
        <v>100.7</v>
      </c>
      <c r="E717" s="157">
        <v>403</v>
      </c>
      <c r="F717" s="45"/>
    </row>
    <row r="718" spans="1:6" ht="14.25">
      <c r="A718" s="158" t="s">
        <v>653</v>
      </c>
      <c r="B718" s="120">
        <v>868</v>
      </c>
      <c r="C718" s="92">
        <v>891</v>
      </c>
      <c r="D718" s="156">
        <f t="shared" si="3"/>
        <v>102.6</v>
      </c>
      <c r="E718" s="157">
        <v>104.1</v>
      </c>
      <c r="F718" s="45"/>
    </row>
    <row r="719" spans="1:6" ht="14.25">
      <c r="A719" s="158" t="s">
        <v>654</v>
      </c>
      <c r="B719" s="120"/>
      <c r="C719" s="92">
        <v>0</v>
      </c>
      <c r="D719" s="156"/>
      <c r="E719" s="157"/>
      <c r="F719" s="45"/>
    </row>
    <row r="720" spans="1:6" ht="14.25">
      <c r="A720" s="158" t="s">
        <v>655</v>
      </c>
      <c r="B720" s="120"/>
      <c r="C720" s="92">
        <v>0</v>
      </c>
      <c r="D720" s="156"/>
      <c r="E720" s="157"/>
      <c r="F720" s="45"/>
    </row>
    <row r="721" spans="1:6" ht="14.25">
      <c r="A721" s="158" t="s">
        <v>656</v>
      </c>
      <c r="B721" s="120">
        <v>377</v>
      </c>
      <c r="C721" s="92">
        <v>448</v>
      </c>
      <c r="D721" s="156">
        <f t="shared" si="3"/>
        <v>118.8</v>
      </c>
      <c r="E721" s="157">
        <v>113.7</v>
      </c>
      <c r="F721" s="45"/>
    </row>
    <row r="722" spans="1:6" ht="14.25">
      <c r="A722" s="158" t="s">
        <v>657</v>
      </c>
      <c r="B722" s="120"/>
      <c r="C722" s="92">
        <v>0</v>
      </c>
      <c r="D722" s="156"/>
      <c r="E722" s="157"/>
      <c r="F722" s="45"/>
    </row>
    <row r="723" spans="1:6" ht="14.25">
      <c r="A723" s="158" t="s">
        <v>658</v>
      </c>
      <c r="B723" s="120"/>
      <c r="C723" s="92">
        <v>0</v>
      </c>
      <c r="D723" s="156"/>
      <c r="E723" s="157"/>
      <c r="F723" s="45"/>
    </row>
    <row r="724" spans="1:6" ht="14.25">
      <c r="A724" s="158" t="s">
        <v>659</v>
      </c>
      <c r="B724" s="120"/>
      <c r="C724" s="92">
        <v>0</v>
      </c>
      <c r="D724" s="156"/>
      <c r="E724" s="157"/>
      <c r="F724" s="45"/>
    </row>
    <row r="725" spans="1:6" ht="14.25">
      <c r="A725" s="158" t="s">
        <v>660</v>
      </c>
      <c r="B725" s="120"/>
      <c r="C725" s="92">
        <v>0</v>
      </c>
      <c r="D725" s="156"/>
      <c r="E725" s="157"/>
      <c r="F725" s="45"/>
    </row>
    <row r="726" spans="1:6" ht="14.25">
      <c r="A726" s="158" t="s">
        <v>661</v>
      </c>
      <c r="B726" s="120"/>
      <c r="C726" s="92">
        <v>0</v>
      </c>
      <c r="D726" s="156"/>
      <c r="E726" s="157"/>
      <c r="F726" s="45"/>
    </row>
    <row r="727" spans="1:6" ht="14.25">
      <c r="A727" s="158" t="s">
        <v>662</v>
      </c>
      <c r="B727" s="120"/>
      <c r="C727" s="92">
        <v>0</v>
      </c>
      <c r="D727" s="156"/>
      <c r="E727" s="157"/>
      <c r="F727" s="45"/>
    </row>
    <row r="728" spans="1:6" ht="14.25">
      <c r="A728" s="158" t="s">
        <v>663</v>
      </c>
      <c r="B728" s="120">
        <v>5172</v>
      </c>
      <c r="C728" s="92">
        <v>5848</v>
      </c>
      <c r="D728" s="156">
        <f t="shared" si="3"/>
        <v>113.1</v>
      </c>
      <c r="E728" s="157">
        <v>153.3</v>
      </c>
      <c r="F728" s="45"/>
    </row>
    <row r="729" spans="1:6" ht="14.25">
      <c r="A729" s="155" t="s">
        <v>664</v>
      </c>
      <c r="B729" s="92">
        <f>SUM(B730:B732)</f>
        <v>7615</v>
      </c>
      <c r="C729" s="92">
        <f>SUM(C730:C732)</f>
        <v>8752</v>
      </c>
      <c r="D729" s="156">
        <f t="shared" si="3"/>
        <v>114.9</v>
      </c>
      <c r="E729" s="157">
        <v>123</v>
      </c>
      <c r="F729" s="45"/>
    </row>
    <row r="730" spans="1:6" ht="14.25">
      <c r="A730" s="158" t="s">
        <v>665</v>
      </c>
      <c r="B730" s="120">
        <v>1115</v>
      </c>
      <c r="C730" s="92">
        <v>1342</v>
      </c>
      <c r="D730" s="156">
        <f t="shared" si="3"/>
        <v>120.4</v>
      </c>
      <c r="E730" s="157">
        <v>155.9</v>
      </c>
      <c r="F730" s="45"/>
    </row>
    <row r="731" spans="1:6" ht="14.25">
      <c r="A731" s="158" t="s">
        <v>666</v>
      </c>
      <c r="B731" s="120">
        <v>4429</v>
      </c>
      <c r="C731" s="92">
        <v>5227</v>
      </c>
      <c r="D731" s="156">
        <f t="shared" si="3"/>
        <v>118</v>
      </c>
      <c r="E731" s="157">
        <v>134.3</v>
      </c>
      <c r="F731" s="45"/>
    </row>
    <row r="732" spans="1:6" ht="27">
      <c r="A732" s="158" t="s">
        <v>667</v>
      </c>
      <c r="B732" s="120">
        <v>2071</v>
      </c>
      <c r="C732" s="92">
        <v>2183</v>
      </c>
      <c r="D732" s="156">
        <f t="shared" si="3"/>
        <v>105.4</v>
      </c>
      <c r="E732" s="157">
        <v>92.4</v>
      </c>
      <c r="F732" s="45"/>
    </row>
    <row r="733" spans="1:6" ht="14.25">
      <c r="A733" s="155" t="s">
        <v>668</v>
      </c>
      <c r="B733" s="92">
        <f>SUM(B734:B744)</f>
        <v>4384</v>
      </c>
      <c r="C733" s="92">
        <f>SUM(C734:C744)</f>
        <v>5320</v>
      </c>
      <c r="D733" s="156">
        <f t="shared" si="3"/>
        <v>121.4</v>
      </c>
      <c r="E733" s="157">
        <v>103.1</v>
      </c>
      <c r="F733" s="45"/>
    </row>
    <row r="734" spans="1:6" ht="14.25">
      <c r="A734" s="158" t="s">
        <v>669</v>
      </c>
      <c r="B734" s="120">
        <v>520</v>
      </c>
      <c r="C734" s="92">
        <v>685</v>
      </c>
      <c r="D734" s="156">
        <f t="shared" si="3"/>
        <v>131.7</v>
      </c>
      <c r="E734" s="157">
        <v>121.7</v>
      </c>
      <c r="F734" s="45"/>
    </row>
    <row r="735" spans="1:6" ht="14.25">
      <c r="A735" s="158" t="s">
        <v>670</v>
      </c>
      <c r="B735" s="120">
        <v>274</v>
      </c>
      <c r="C735" s="92">
        <v>346</v>
      </c>
      <c r="D735" s="156">
        <f t="shared" si="3"/>
        <v>126.3</v>
      </c>
      <c r="E735" s="157">
        <v>99.4</v>
      </c>
      <c r="F735" s="45"/>
    </row>
    <row r="736" spans="1:6" ht="14.25">
      <c r="A736" s="158" t="s">
        <v>671</v>
      </c>
      <c r="B736" s="120">
        <v>382</v>
      </c>
      <c r="C736" s="92">
        <v>441</v>
      </c>
      <c r="D736" s="156">
        <f t="shared" si="3"/>
        <v>115.4</v>
      </c>
      <c r="E736" s="157">
        <v>122.8</v>
      </c>
      <c r="F736" s="45"/>
    </row>
    <row r="737" spans="1:6" ht="14.25">
      <c r="A737" s="158" t="s">
        <v>672</v>
      </c>
      <c r="B737" s="120"/>
      <c r="C737" s="92">
        <v>0</v>
      </c>
      <c r="D737" s="156"/>
      <c r="E737" s="157"/>
      <c r="F737" s="45"/>
    </row>
    <row r="738" spans="1:6" ht="14.25">
      <c r="A738" s="158" t="s">
        <v>673</v>
      </c>
      <c r="B738" s="120"/>
      <c r="C738" s="92">
        <v>0</v>
      </c>
      <c r="D738" s="156"/>
      <c r="E738" s="157"/>
      <c r="F738" s="45"/>
    </row>
    <row r="739" spans="1:6" ht="14.25">
      <c r="A739" s="158" t="s">
        <v>674</v>
      </c>
      <c r="B739" s="120"/>
      <c r="C739" s="92">
        <v>0</v>
      </c>
      <c r="D739" s="156"/>
      <c r="E739" s="157"/>
      <c r="F739" s="45"/>
    </row>
    <row r="740" spans="1:6" ht="27">
      <c r="A740" s="158" t="s">
        <v>675</v>
      </c>
      <c r="B740" s="120"/>
      <c r="C740" s="92">
        <v>0</v>
      </c>
      <c r="D740" s="156"/>
      <c r="E740" s="157"/>
      <c r="F740" s="45"/>
    </row>
    <row r="741" spans="1:6" ht="14.25">
      <c r="A741" s="158" t="s">
        <v>676</v>
      </c>
      <c r="B741" s="120">
        <v>2800</v>
      </c>
      <c r="C741" s="92">
        <v>3221</v>
      </c>
      <c r="D741" s="156">
        <f t="shared" si="3"/>
        <v>115</v>
      </c>
      <c r="E741" s="157">
        <v>100.1</v>
      </c>
      <c r="F741" s="45"/>
    </row>
    <row r="742" spans="1:6" ht="14.25">
      <c r="A742" s="158" t="s">
        <v>677</v>
      </c>
      <c r="B742" s="120">
        <v>318</v>
      </c>
      <c r="C742" s="92">
        <v>591</v>
      </c>
      <c r="D742" s="156">
        <f t="shared" si="3"/>
        <v>185.8</v>
      </c>
      <c r="E742" s="157">
        <v>111.7</v>
      </c>
      <c r="F742" s="45"/>
    </row>
    <row r="743" spans="1:6" ht="27">
      <c r="A743" s="158" t="s">
        <v>678</v>
      </c>
      <c r="B743" s="120"/>
      <c r="C743" s="92">
        <v>0</v>
      </c>
      <c r="D743" s="156"/>
      <c r="E743" s="157">
        <v>0</v>
      </c>
      <c r="F743" s="45"/>
    </row>
    <row r="744" spans="1:6" ht="14.25">
      <c r="A744" s="158" t="s">
        <v>679</v>
      </c>
      <c r="B744" s="120">
        <v>90</v>
      </c>
      <c r="C744" s="92">
        <v>36</v>
      </c>
      <c r="D744" s="156">
        <f t="shared" si="3"/>
        <v>40</v>
      </c>
      <c r="E744" s="157">
        <v>37.9</v>
      </c>
      <c r="F744" s="45"/>
    </row>
    <row r="745" spans="1:6" ht="14.25">
      <c r="A745" s="155" t="s">
        <v>680</v>
      </c>
      <c r="B745" s="92">
        <f>SUM(B746:B754)</f>
        <v>15373</v>
      </c>
      <c r="C745" s="92">
        <f>SUM(C746:C754)</f>
        <v>26974</v>
      </c>
      <c r="D745" s="156">
        <f t="shared" si="3"/>
        <v>175.5</v>
      </c>
      <c r="E745" s="157">
        <v>110.7</v>
      </c>
      <c r="F745" s="45"/>
    </row>
    <row r="746" spans="1:6" ht="14.25">
      <c r="A746" s="158" t="s">
        <v>681</v>
      </c>
      <c r="B746" s="120">
        <v>600</v>
      </c>
      <c r="C746" s="92">
        <v>600</v>
      </c>
      <c r="D746" s="156">
        <f t="shared" si="3"/>
        <v>100</v>
      </c>
      <c r="E746" s="157">
        <v>109.1</v>
      </c>
      <c r="F746" s="45"/>
    </row>
    <row r="747" spans="1:6" ht="14.25">
      <c r="A747" s="158" t="s">
        <v>682</v>
      </c>
      <c r="B747" s="120"/>
      <c r="C747" s="92">
        <v>0</v>
      </c>
      <c r="D747" s="156"/>
      <c r="E747" s="157"/>
      <c r="F747" s="45"/>
    </row>
    <row r="748" spans="1:6" ht="14.25">
      <c r="A748" s="158" t="s">
        <v>683</v>
      </c>
      <c r="B748" s="120"/>
      <c r="C748" s="92">
        <v>0</v>
      </c>
      <c r="D748" s="156"/>
      <c r="E748" s="157"/>
      <c r="F748" s="45"/>
    </row>
    <row r="749" spans="1:6" ht="14.25">
      <c r="A749" s="158" t="s">
        <v>684</v>
      </c>
      <c r="B749" s="120">
        <v>21</v>
      </c>
      <c r="C749" s="92">
        <v>125</v>
      </c>
      <c r="D749" s="156">
        <f t="shared" si="3"/>
        <v>595.2</v>
      </c>
      <c r="E749" s="157">
        <v>117.9</v>
      </c>
      <c r="F749" s="45"/>
    </row>
    <row r="750" spans="1:6" ht="14.25">
      <c r="A750" s="158" t="s">
        <v>685</v>
      </c>
      <c r="B750" s="120">
        <v>11830</v>
      </c>
      <c r="C750" s="92">
        <v>21950</v>
      </c>
      <c r="D750" s="156">
        <f t="shared" si="3"/>
        <v>185.5</v>
      </c>
      <c r="E750" s="157">
        <v>107.7</v>
      </c>
      <c r="F750" s="45"/>
    </row>
    <row r="751" spans="1:6" ht="27">
      <c r="A751" s="158" t="s">
        <v>686</v>
      </c>
      <c r="B751" s="120">
        <v>1401</v>
      </c>
      <c r="C751" s="92">
        <v>2251</v>
      </c>
      <c r="D751" s="156">
        <f t="shared" si="3"/>
        <v>160.7</v>
      </c>
      <c r="E751" s="157">
        <v>111.7</v>
      </c>
      <c r="F751" s="45"/>
    </row>
    <row r="752" spans="1:6" ht="14.25">
      <c r="A752" s="158" t="s">
        <v>687</v>
      </c>
      <c r="B752" s="120">
        <v>1325</v>
      </c>
      <c r="C752" s="92">
        <v>1852</v>
      </c>
      <c r="D752" s="156">
        <f t="shared" si="3"/>
        <v>139.8</v>
      </c>
      <c r="E752" s="157">
        <v>166.1</v>
      </c>
      <c r="F752" s="45"/>
    </row>
    <row r="753" spans="1:6" ht="14.25">
      <c r="A753" s="158" t="s">
        <v>688</v>
      </c>
      <c r="B753" s="120"/>
      <c r="C753" s="92">
        <v>0</v>
      </c>
      <c r="D753" s="156"/>
      <c r="E753" s="157"/>
      <c r="F753" s="45"/>
    </row>
    <row r="754" spans="1:6" ht="14.25">
      <c r="A754" s="158" t="s">
        <v>689</v>
      </c>
      <c r="B754" s="120">
        <v>196</v>
      </c>
      <c r="C754" s="92">
        <v>196</v>
      </c>
      <c r="D754" s="156">
        <f t="shared" si="3"/>
        <v>100</v>
      </c>
      <c r="E754" s="157">
        <v>100</v>
      </c>
      <c r="F754" s="45"/>
    </row>
    <row r="755" spans="1:6" ht="14.25">
      <c r="A755" s="155" t="s">
        <v>690</v>
      </c>
      <c r="B755" s="92">
        <f>SUM(B756:B757)</f>
        <v>100</v>
      </c>
      <c r="C755" s="92">
        <f>SUM(C756:C757)</f>
        <v>216</v>
      </c>
      <c r="D755" s="156">
        <f t="shared" si="3"/>
        <v>216</v>
      </c>
      <c r="E755" s="157">
        <v>864</v>
      </c>
      <c r="F755" s="45"/>
    </row>
    <row r="756" spans="1:6" ht="27">
      <c r="A756" s="158" t="s">
        <v>691</v>
      </c>
      <c r="B756" s="120">
        <v>100</v>
      </c>
      <c r="C756" s="92">
        <v>216</v>
      </c>
      <c r="D756" s="156">
        <f t="shared" si="3"/>
        <v>216</v>
      </c>
      <c r="E756" s="157">
        <v>864</v>
      </c>
      <c r="F756" s="45"/>
    </row>
    <row r="757" spans="1:6" ht="14.25">
      <c r="A757" s="158" t="s">
        <v>692</v>
      </c>
      <c r="B757" s="120"/>
      <c r="C757" s="92">
        <v>0</v>
      </c>
      <c r="D757" s="156"/>
      <c r="E757" s="157"/>
      <c r="F757" s="45"/>
    </row>
    <row r="758" spans="1:6" ht="14.25">
      <c r="A758" s="155" t="s">
        <v>693</v>
      </c>
      <c r="B758" s="92">
        <f>SUM(B759:B761)</f>
        <v>8971</v>
      </c>
      <c r="C758" s="92">
        <f>SUM(C759:C761)</f>
        <v>6196</v>
      </c>
      <c r="D758" s="156">
        <f t="shared" si="3"/>
        <v>69.1</v>
      </c>
      <c r="E758" s="157">
        <v>88.9</v>
      </c>
      <c r="F758" s="45"/>
    </row>
    <row r="759" spans="1:6" ht="14.25">
      <c r="A759" s="158" t="s">
        <v>694</v>
      </c>
      <c r="B759" s="120">
        <v>225</v>
      </c>
      <c r="C759" s="92">
        <v>155</v>
      </c>
      <c r="D759" s="156">
        <f t="shared" si="3"/>
        <v>68.9</v>
      </c>
      <c r="E759" s="157">
        <v>51.5</v>
      </c>
      <c r="F759" s="45"/>
    </row>
    <row r="760" spans="1:6" ht="14.25">
      <c r="A760" s="158" t="s">
        <v>695</v>
      </c>
      <c r="B760" s="120">
        <v>962</v>
      </c>
      <c r="C760" s="92">
        <v>1696</v>
      </c>
      <c r="D760" s="156">
        <f t="shared" si="3"/>
        <v>176.3</v>
      </c>
      <c r="E760" s="157">
        <v>104.1</v>
      </c>
      <c r="F760" s="45"/>
    </row>
    <row r="761" spans="1:6" ht="27">
      <c r="A761" s="158" t="s">
        <v>696</v>
      </c>
      <c r="B761" s="120">
        <v>7784</v>
      </c>
      <c r="C761" s="92">
        <v>4345</v>
      </c>
      <c r="D761" s="156">
        <f t="shared" si="3"/>
        <v>55.8</v>
      </c>
      <c r="E761" s="157">
        <v>89.3</v>
      </c>
      <c r="F761" s="45"/>
    </row>
    <row r="762" spans="1:6" ht="27">
      <c r="A762" s="155" t="s">
        <v>697</v>
      </c>
      <c r="B762" s="92">
        <f>SUM(B763:B771)</f>
        <v>1056</v>
      </c>
      <c r="C762" s="92">
        <f>SUM(C763:C771)</f>
        <v>1079</v>
      </c>
      <c r="D762" s="156">
        <f t="shared" si="3"/>
        <v>102.2</v>
      </c>
      <c r="E762" s="157">
        <v>117.7</v>
      </c>
      <c r="F762" s="45"/>
    </row>
    <row r="763" spans="1:6" ht="14.25">
      <c r="A763" s="158" t="s">
        <v>132</v>
      </c>
      <c r="B763" s="120">
        <v>450</v>
      </c>
      <c r="C763" s="92">
        <v>499</v>
      </c>
      <c r="D763" s="156">
        <f t="shared" si="3"/>
        <v>110.9</v>
      </c>
      <c r="E763" s="157">
        <v>78.7</v>
      </c>
      <c r="F763" s="45"/>
    </row>
    <row r="764" spans="1:6" ht="14.25">
      <c r="A764" s="158" t="s">
        <v>133</v>
      </c>
      <c r="B764" s="120"/>
      <c r="C764" s="92">
        <v>0</v>
      </c>
      <c r="D764" s="156"/>
      <c r="E764" s="157">
        <v>0</v>
      </c>
      <c r="F764" s="45"/>
    </row>
    <row r="765" spans="1:6" ht="14.25">
      <c r="A765" s="158" t="s">
        <v>134</v>
      </c>
      <c r="B765" s="120"/>
      <c r="C765" s="92">
        <v>0</v>
      </c>
      <c r="D765" s="156"/>
      <c r="E765" s="157"/>
      <c r="F765" s="45"/>
    </row>
    <row r="766" spans="1:6" ht="14.25">
      <c r="A766" s="158" t="s">
        <v>698</v>
      </c>
      <c r="B766" s="120">
        <v>4</v>
      </c>
      <c r="C766" s="92">
        <v>5</v>
      </c>
      <c r="D766" s="156">
        <f t="shared" si="3"/>
        <v>125</v>
      </c>
      <c r="E766" s="157"/>
      <c r="F766" s="45"/>
    </row>
    <row r="767" spans="1:6" ht="14.25">
      <c r="A767" s="158" t="s">
        <v>699</v>
      </c>
      <c r="B767" s="120"/>
      <c r="C767" s="92">
        <v>0</v>
      </c>
      <c r="D767" s="156"/>
      <c r="E767" s="157"/>
      <c r="F767" s="45"/>
    </row>
    <row r="768" spans="1:6" ht="14.25">
      <c r="A768" s="158" t="s">
        <v>700</v>
      </c>
      <c r="B768" s="120"/>
      <c r="C768" s="92">
        <v>0</v>
      </c>
      <c r="D768" s="156"/>
      <c r="E768" s="157"/>
      <c r="F768" s="45"/>
    </row>
    <row r="769" spans="1:6" ht="14.25">
      <c r="A769" s="158" t="s">
        <v>701</v>
      </c>
      <c r="B769" s="120">
        <v>360</v>
      </c>
      <c r="C769" s="92">
        <v>276</v>
      </c>
      <c r="D769" s="156">
        <f t="shared" si="3"/>
        <v>76.7</v>
      </c>
      <c r="E769" s="157">
        <v>1380</v>
      </c>
      <c r="F769" s="45"/>
    </row>
    <row r="770" spans="1:6" ht="14.25">
      <c r="A770" s="158" t="s">
        <v>141</v>
      </c>
      <c r="B770" s="120"/>
      <c r="C770" s="92">
        <v>0</v>
      </c>
      <c r="D770" s="156"/>
      <c r="E770" s="157"/>
      <c r="F770" s="45"/>
    </row>
    <row r="771" spans="1:6" ht="27">
      <c r="A771" s="158" t="s">
        <v>702</v>
      </c>
      <c r="B771" s="120">
        <v>242</v>
      </c>
      <c r="C771" s="92">
        <v>299</v>
      </c>
      <c r="D771" s="156">
        <f t="shared" si="3"/>
        <v>123.6</v>
      </c>
      <c r="E771" s="157">
        <v>364.6</v>
      </c>
      <c r="F771" s="45"/>
    </row>
    <row r="772" spans="1:6" ht="27">
      <c r="A772" s="155" t="s">
        <v>703</v>
      </c>
      <c r="B772" s="92">
        <f>B773</f>
        <v>205</v>
      </c>
      <c r="C772" s="92">
        <f>C773</f>
        <v>390</v>
      </c>
      <c r="D772" s="156">
        <f t="shared" si="3"/>
        <v>190.2</v>
      </c>
      <c r="E772" s="157">
        <v>116</v>
      </c>
      <c r="F772" s="45"/>
    </row>
    <row r="773" spans="1:6" ht="27">
      <c r="A773" s="158" t="s">
        <v>704</v>
      </c>
      <c r="B773" s="120">
        <v>205</v>
      </c>
      <c r="C773" s="92">
        <v>390</v>
      </c>
      <c r="D773" s="156">
        <f t="shared" si="3"/>
        <v>190.2</v>
      </c>
      <c r="E773" s="157">
        <v>116</v>
      </c>
      <c r="F773" s="45"/>
    </row>
    <row r="774" spans="1:6" ht="14.25">
      <c r="A774" s="155" t="s">
        <v>705</v>
      </c>
      <c r="B774" s="92">
        <f>SUM(B775,B784,B788,B797,B803,B809,B815,B818,B821,B823,B825,B831,B833,B835,B850)</f>
        <v>10174</v>
      </c>
      <c r="C774" s="92">
        <f>SUM(C775,C784,C788,C797,C803,C809,C815,C818,C821,C823,C825,C831,C833,C835,C850)</f>
        <v>16267</v>
      </c>
      <c r="D774" s="156">
        <f>C774/B774*100</f>
        <v>159.9</v>
      </c>
      <c r="E774" s="157">
        <v>109.6</v>
      </c>
      <c r="F774" s="45"/>
    </row>
    <row r="775" spans="1:6" ht="14.25">
      <c r="A775" s="155" t="s">
        <v>706</v>
      </c>
      <c r="B775" s="92">
        <f>SUM(B776:B783)</f>
        <v>371</v>
      </c>
      <c r="C775" s="92">
        <f>SUM(C776:C783)</f>
        <v>2402</v>
      </c>
      <c r="D775" s="156">
        <f>C775/B775*100</f>
        <v>647.4</v>
      </c>
      <c r="E775" s="157">
        <v>411.4</v>
      </c>
      <c r="F775" s="45"/>
    </row>
    <row r="776" spans="1:6" ht="14.25">
      <c r="A776" s="158" t="s">
        <v>132</v>
      </c>
      <c r="B776" s="92">
        <v>119</v>
      </c>
      <c r="C776" s="92">
        <v>222</v>
      </c>
      <c r="D776" s="156">
        <f>C776/B776*100</f>
        <v>186.6</v>
      </c>
      <c r="E776" s="157">
        <v>99.6</v>
      </c>
      <c r="F776" s="45"/>
    </row>
    <row r="777" spans="1:6" ht="14.25">
      <c r="A777" s="158" t="s">
        <v>133</v>
      </c>
      <c r="B777" s="120"/>
      <c r="C777" s="92">
        <v>0</v>
      </c>
      <c r="D777" s="156"/>
      <c r="E777" s="157"/>
      <c r="F777" s="45"/>
    </row>
    <row r="778" spans="1:6" ht="14.25">
      <c r="A778" s="158" t="s">
        <v>134</v>
      </c>
      <c r="B778" s="120"/>
      <c r="C778" s="92">
        <v>0</v>
      </c>
      <c r="D778" s="156"/>
      <c r="E778" s="157"/>
      <c r="F778" s="45"/>
    </row>
    <row r="779" spans="1:6" ht="14.25">
      <c r="A779" s="158" t="s">
        <v>707</v>
      </c>
      <c r="B779" s="159">
        <v>52</v>
      </c>
      <c r="C779" s="92">
        <v>52</v>
      </c>
      <c r="D779" s="156">
        <f>C779/B779*100</f>
        <v>100</v>
      </c>
      <c r="E779" s="157">
        <v>34.2</v>
      </c>
      <c r="F779" s="45"/>
    </row>
    <row r="780" spans="1:6" ht="27">
      <c r="A780" s="158" t="s">
        <v>708</v>
      </c>
      <c r="B780" s="120"/>
      <c r="C780" s="92">
        <v>82</v>
      </c>
      <c r="D780" s="156"/>
      <c r="E780" s="157"/>
      <c r="F780" s="45"/>
    </row>
    <row r="781" spans="1:6" ht="27">
      <c r="A781" s="158" t="s">
        <v>709</v>
      </c>
      <c r="B781" s="120"/>
      <c r="C781" s="92">
        <v>0</v>
      </c>
      <c r="D781" s="156"/>
      <c r="E781" s="157"/>
      <c r="F781" s="45"/>
    </row>
    <row r="782" spans="1:6" ht="14.25">
      <c r="A782" s="158" t="s">
        <v>710</v>
      </c>
      <c r="B782" s="120"/>
      <c r="C782" s="92">
        <v>0</v>
      </c>
      <c r="D782" s="156"/>
      <c r="E782" s="157"/>
      <c r="F782" s="45"/>
    </row>
    <row r="783" spans="1:6" ht="27">
      <c r="A783" s="158" t="s">
        <v>711</v>
      </c>
      <c r="B783" s="92">
        <v>200</v>
      </c>
      <c r="C783" s="92">
        <v>2046</v>
      </c>
      <c r="D783" s="156">
        <f>C783/B783*100</f>
        <v>1023</v>
      </c>
      <c r="E783" s="157">
        <v>1500</v>
      </c>
      <c r="F783" s="45"/>
    </row>
    <row r="784" spans="1:6" ht="14.25">
      <c r="A784" s="155" t="s">
        <v>712</v>
      </c>
      <c r="B784" s="92">
        <f>SUM(B785:B787)</f>
        <v>567</v>
      </c>
      <c r="C784" s="92">
        <f>SUM(C785:C787)</f>
        <v>608</v>
      </c>
      <c r="D784" s="156">
        <f>C784/B784*100</f>
        <v>107.2</v>
      </c>
      <c r="E784" s="157">
        <v>121.4</v>
      </c>
      <c r="F784" s="45"/>
    </row>
    <row r="785" spans="1:6" ht="27">
      <c r="A785" s="158" t="s">
        <v>713</v>
      </c>
      <c r="B785" s="120"/>
      <c r="C785" s="92">
        <v>0</v>
      </c>
      <c r="D785" s="156"/>
      <c r="E785" s="157"/>
      <c r="F785" s="45"/>
    </row>
    <row r="786" spans="1:6" ht="14.25">
      <c r="A786" s="158" t="s">
        <v>714</v>
      </c>
      <c r="B786" s="120"/>
      <c r="C786" s="92">
        <v>0</v>
      </c>
      <c r="D786" s="156"/>
      <c r="E786" s="157"/>
      <c r="F786" s="45"/>
    </row>
    <row r="787" spans="1:6" ht="27">
      <c r="A787" s="158" t="s">
        <v>715</v>
      </c>
      <c r="B787" s="120">
        <v>567</v>
      </c>
      <c r="C787" s="92">
        <v>608</v>
      </c>
      <c r="D787" s="156">
        <f>C787/B787*100</f>
        <v>107.2</v>
      </c>
      <c r="E787" s="157">
        <v>121.4</v>
      </c>
      <c r="F787" s="45"/>
    </row>
    <row r="788" spans="1:6" ht="14.25">
      <c r="A788" s="155" t="s">
        <v>716</v>
      </c>
      <c r="B788" s="92">
        <f>SUM(B789:B796)</f>
        <v>9236</v>
      </c>
      <c r="C788" s="92">
        <f>SUM(C789:C796)</f>
        <v>12984</v>
      </c>
      <c r="D788" s="156">
        <f>C788/B788*100</f>
        <v>140.6</v>
      </c>
      <c r="E788" s="157">
        <v>114.3</v>
      </c>
      <c r="F788" s="45"/>
    </row>
    <row r="789" spans="1:6" ht="14.25">
      <c r="A789" s="158" t="s">
        <v>717</v>
      </c>
      <c r="B789" s="120"/>
      <c r="C789" s="92">
        <v>0</v>
      </c>
      <c r="D789" s="156"/>
      <c r="E789" s="157"/>
      <c r="F789" s="45"/>
    </row>
    <row r="790" spans="1:6" ht="14.25">
      <c r="A790" s="158" t="s">
        <v>718</v>
      </c>
      <c r="B790" s="120">
        <v>5436</v>
      </c>
      <c r="C790" s="92">
        <v>9205</v>
      </c>
      <c r="D790" s="156">
        <f>C790/B790*100</f>
        <v>169.3</v>
      </c>
      <c r="E790" s="157">
        <v>111.7</v>
      </c>
      <c r="F790" s="45"/>
    </row>
    <row r="791" spans="1:6" ht="14.25">
      <c r="A791" s="158" t="s">
        <v>719</v>
      </c>
      <c r="B791" s="120"/>
      <c r="C791" s="92">
        <v>0</v>
      </c>
      <c r="D791" s="156"/>
      <c r="E791" s="157"/>
      <c r="F791" s="45"/>
    </row>
    <row r="792" spans="1:6" ht="27">
      <c r="A792" s="158" t="s">
        <v>720</v>
      </c>
      <c r="B792" s="120"/>
      <c r="C792" s="92">
        <v>0</v>
      </c>
      <c r="D792" s="156"/>
      <c r="E792" s="157"/>
      <c r="F792" s="45"/>
    </row>
    <row r="793" spans="1:6" ht="27">
      <c r="A793" s="158" t="s">
        <v>721</v>
      </c>
      <c r="B793" s="120"/>
      <c r="C793" s="92">
        <v>0</v>
      </c>
      <c r="D793" s="156"/>
      <c r="E793" s="157"/>
      <c r="F793" s="45"/>
    </row>
    <row r="794" spans="1:6" ht="14.25">
      <c r="A794" s="158" t="s">
        <v>722</v>
      </c>
      <c r="B794" s="120"/>
      <c r="C794" s="92">
        <v>0</v>
      </c>
      <c r="D794" s="156"/>
      <c r="E794" s="157"/>
      <c r="F794" s="45"/>
    </row>
    <row r="795" spans="1:6" ht="14.25">
      <c r="A795" s="158" t="s">
        <v>723</v>
      </c>
      <c r="B795" s="120">
        <v>800</v>
      </c>
      <c r="C795" s="92">
        <v>743</v>
      </c>
      <c r="D795" s="156">
        <f>C795/B795*100</f>
        <v>92.9</v>
      </c>
      <c r="E795" s="157">
        <v>651.8</v>
      </c>
      <c r="F795" s="45"/>
    </row>
    <row r="796" spans="1:6" ht="14.25">
      <c r="A796" s="158" t="s">
        <v>724</v>
      </c>
      <c r="B796" s="120">
        <v>3000</v>
      </c>
      <c r="C796" s="92">
        <v>3036</v>
      </c>
      <c r="D796" s="156">
        <f>C796/B796*100</f>
        <v>101.2</v>
      </c>
      <c r="E796" s="157">
        <v>100.9</v>
      </c>
      <c r="F796" s="45"/>
    </row>
    <row r="797" spans="1:6" ht="14.25">
      <c r="A797" s="155" t="s">
        <v>725</v>
      </c>
      <c r="B797" s="120"/>
      <c r="C797" s="92">
        <f>SUM(C798:C802)</f>
        <v>195</v>
      </c>
      <c r="D797" s="156"/>
      <c r="E797" s="157">
        <v>57.9</v>
      </c>
      <c r="F797" s="45"/>
    </row>
    <row r="798" spans="1:6" ht="14.25">
      <c r="A798" s="158" t="s">
        <v>726</v>
      </c>
      <c r="B798" s="120"/>
      <c r="C798" s="92">
        <v>0</v>
      </c>
      <c r="D798" s="156"/>
      <c r="E798" s="157">
        <v>0</v>
      </c>
      <c r="F798" s="45"/>
    </row>
    <row r="799" spans="1:6" ht="14.25">
      <c r="A799" s="158" t="s">
        <v>727</v>
      </c>
      <c r="B799" s="120"/>
      <c r="C799" s="92">
        <v>195</v>
      </c>
      <c r="D799" s="156"/>
      <c r="E799" s="157"/>
      <c r="F799" s="45"/>
    </row>
    <row r="800" spans="1:6" ht="14.25">
      <c r="A800" s="158" t="s">
        <v>728</v>
      </c>
      <c r="B800" s="120"/>
      <c r="C800" s="92">
        <v>0</v>
      </c>
      <c r="D800" s="156"/>
      <c r="E800" s="157"/>
      <c r="F800" s="45"/>
    </row>
    <row r="801" spans="1:6" ht="27">
      <c r="A801" s="158" t="s">
        <v>729</v>
      </c>
      <c r="B801" s="120"/>
      <c r="C801" s="92">
        <v>0</v>
      </c>
      <c r="D801" s="156"/>
      <c r="E801" s="157"/>
      <c r="F801" s="45"/>
    </row>
    <row r="802" spans="1:6" ht="27">
      <c r="A802" s="158" t="s">
        <v>730</v>
      </c>
      <c r="B802" s="120"/>
      <c r="C802" s="92">
        <v>0</v>
      </c>
      <c r="D802" s="156"/>
      <c r="E802" s="157"/>
      <c r="F802" s="45"/>
    </row>
    <row r="803" spans="1:6" ht="14.25">
      <c r="A803" s="155" t="s">
        <v>731</v>
      </c>
      <c r="B803" s="120"/>
      <c r="C803" s="92">
        <f>SUM(C804:C808)</f>
        <v>0</v>
      </c>
      <c r="D803" s="156"/>
      <c r="E803" s="157"/>
      <c r="F803" s="45"/>
    </row>
    <row r="804" spans="1:6" ht="14.25">
      <c r="A804" s="158" t="s">
        <v>732</v>
      </c>
      <c r="B804" s="120"/>
      <c r="C804" s="92">
        <v>0</v>
      </c>
      <c r="D804" s="156"/>
      <c r="E804" s="157"/>
      <c r="F804" s="45"/>
    </row>
    <row r="805" spans="1:6" ht="14.25">
      <c r="A805" s="158" t="s">
        <v>733</v>
      </c>
      <c r="B805" s="120"/>
      <c r="C805" s="92">
        <v>0</v>
      </c>
      <c r="D805" s="156"/>
      <c r="E805" s="157"/>
      <c r="F805" s="45"/>
    </row>
    <row r="806" spans="1:6" ht="27">
      <c r="A806" s="158" t="s">
        <v>734</v>
      </c>
      <c r="B806" s="120"/>
      <c r="C806" s="92">
        <v>0</v>
      </c>
      <c r="D806" s="156"/>
      <c r="E806" s="157"/>
      <c r="F806" s="45"/>
    </row>
    <row r="807" spans="1:6" ht="27">
      <c r="A807" s="158" t="s">
        <v>735</v>
      </c>
      <c r="B807" s="120"/>
      <c r="C807" s="92">
        <v>0</v>
      </c>
      <c r="D807" s="156"/>
      <c r="E807" s="157"/>
      <c r="F807" s="45"/>
    </row>
    <row r="808" spans="1:6" ht="27">
      <c r="A808" s="158" t="s">
        <v>736</v>
      </c>
      <c r="B808" s="120"/>
      <c r="C808" s="92">
        <v>0</v>
      </c>
      <c r="D808" s="156"/>
      <c r="E808" s="157"/>
      <c r="F808" s="45"/>
    </row>
    <row r="809" spans="1:6" ht="14.25">
      <c r="A809" s="155" t="s">
        <v>737</v>
      </c>
      <c r="B809" s="120"/>
      <c r="C809" s="92">
        <f>SUM(C810:C814)</f>
        <v>0</v>
      </c>
      <c r="D809" s="156"/>
      <c r="E809" s="157"/>
      <c r="F809" s="45"/>
    </row>
    <row r="810" spans="1:6" ht="14.25">
      <c r="A810" s="158" t="s">
        <v>738</v>
      </c>
      <c r="B810" s="120"/>
      <c r="C810" s="92">
        <v>0</v>
      </c>
      <c r="D810" s="156"/>
      <c r="E810" s="157"/>
      <c r="F810" s="45"/>
    </row>
    <row r="811" spans="1:6" ht="27">
      <c r="A811" s="158" t="s">
        <v>739</v>
      </c>
      <c r="B811" s="120"/>
      <c r="C811" s="92">
        <v>0</v>
      </c>
      <c r="D811" s="156"/>
      <c r="E811" s="157"/>
      <c r="F811" s="45"/>
    </row>
    <row r="812" spans="1:6" ht="27">
      <c r="A812" s="158" t="s">
        <v>740</v>
      </c>
      <c r="B812" s="120"/>
      <c r="C812" s="92">
        <v>0</v>
      </c>
      <c r="D812" s="156"/>
      <c r="E812" s="157"/>
      <c r="F812" s="45"/>
    </row>
    <row r="813" spans="1:6" ht="14.25">
      <c r="A813" s="158" t="s">
        <v>741</v>
      </c>
      <c r="B813" s="120"/>
      <c r="C813" s="92">
        <v>0</v>
      </c>
      <c r="D813" s="156"/>
      <c r="E813" s="157"/>
      <c r="F813" s="45"/>
    </row>
    <row r="814" spans="1:6" ht="14.25">
      <c r="A814" s="158" t="s">
        <v>742</v>
      </c>
      <c r="B814" s="120"/>
      <c r="C814" s="92">
        <v>0</v>
      </c>
      <c r="D814" s="156"/>
      <c r="E814" s="157"/>
      <c r="F814" s="45"/>
    </row>
    <row r="815" spans="1:6" ht="14.25">
      <c r="A815" s="155" t="s">
        <v>743</v>
      </c>
      <c r="B815" s="120"/>
      <c r="C815" s="92">
        <f>SUM(C816:C817)</f>
        <v>0</v>
      </c>
      <c r="D815" s="156"/>
      <c r="E815" s="157"/>
      <c r="F815" s="45"/>
    </row>
    <row r="816" spans="1:6" ht="27">
      <c r="A816" s="158" t="s">
        <v>744</v>
      </c>
      <c r="B816" s="120"/>
      <c r="C816" s="92">
        <v>0</v>
      </c>
      <c r="D816" s="156"/>
      <c r="E816" s="157"/>
      <c r="F816" s="45"/>
    </row>
    <row r="817" spans="1:6" ht="27">
      <c r="A817" s="158" t="s">
        <v>745</v>
      </c>
      <c r="B817" s="120"/>
      <c r="C817" s="92">
        <v>0</v>
      </c>
      <c r="D817" s="156"/>
      <c r="E817" s="157"/>
      <c r="F817" s="45"/>
    </row>
    <row r="818" spans="1:6" ht="14.25">
      <c r="A818" s="155" t="s">
        <v>746</v>
      </c>
      <c r="B818" s="120"/>
      <c r="C818" s="92">
        <f>SUM(C819:C820)</f>
        <v>0</v>
      </c>
      <c r="D818" s="156"/>
      <c r="E818" s="157"/>
      <c r="F818" s="45"/>
    </row>
    <row r="819" spans="1:6" ht="14.25">
      <c r="A819" s="158" t="s">
        <v>747</v>
      </c>
      <c r="B819" s="120"/>
      <c r="C819" s="92">
        <v>0</v>
      </c>
      <c r="D819" s="156"/>
      <c r="E819" s="157"/>
      <c r="F819" s="45"/>
    </row>
    <row r="820" spans="1:6" ht="14.25">
      <c r="A820" s="158" t="s">
        <v>748</v>
      </c>
      <c r="B820" s="120"/>
      <c r="C820" s="92">
        <v>0</v>
      </c>
      <c r="D820" s="156"/>
      <c r="E820" s="157"/>
      <c r="F820" s="45"/>
    </row>
    <row r="821" spans="1:6" ht="27">
      <c r="A821" s="155" t="s">
        <v>749</v>
      </c>
      <c r="B821" s="120"/>
      <c r="C821" s="92">
        <f>C822</f>
        <v>0</v>
      </c>
      <c r="D821" s="156"/>
      <c r="E821" s="157"/>
      <c r="F821" s="45"/>
    </row>
    <row r="822" spans="1:6" ht="27">
      <c r="A822" s="158" t="s">
        <v>750</v>
      </c>
      <c r="B822" s="120"/>
      <c r="C822" s="92">
        <v>0</v>
      </c>
      <c r="D822" s="156"/>
      <c r="E822" s="157"/>
      <c r="F822" s="45"/>
    </row>
    <row r="823" spans="1:6" ht="14.25">
      <c r="A823" s="155" t="s">
        <v>751</v>
      </c>
      <c r="B823" s="120"/>
      <c r="C823" s="92">
        <f>C824</f>
        <v>78</v>
      </c>
      <c r="D823" s="156"/>
      <c r="E823" s="157">
        <v>20.4</v>
      </c>
      <c r="F823" s="45"/>
    </row>
    <row r="824" spans="1:6" ht="14.25">
      <c r="A824" s="158" t="s">
        <v>752</v>
      </c>
      <c r="B824" s="120"/>
      <c r="C824" s="92">
        <v>78</v>
      </c>
      <c r="D824" s="156"/>
      <c r="E824" s="157">
        <v>20.4</v>
      </c>
      <c r="F824" s="45"/>
    </row>
    <row r="825" spans="1:6" ht="14.25">
      <c r="A825" s="155" t="s">
        <v>753</v>
      </c>
      <c r="B825" s="120"/>
      <c r="C825" s="92">
        <f>SUM(C826:C830)</f>
        <v>0</v>
      </c>
      <c r="D825" s="156"/>
      <c r="E825" s="157">
        <v>0</v>
      </c>
      <c r="F825" s="45"/>
    </row>
    <row r="826" spans="1:6" ht="14.25">
      <c r="A826" s="158" t="s">
        <v>754</v>
      </c>
      <c r="B826" s="120"/>
      <c r="C826" s="92">
        <v>0</v>
      </c>
      <c r="D826" s="156"/>
      <c r="E826" s="157"/>
      <c r="F826" s="45"/>
    </row>
    <row r="827" spans="1:6" ht="14.25">
      <c r="A827" s="158" t="s">
        <v>755</v>
      </c>
      <c r="B827" s="120"/>
      <c r="C827" s="92">
        <v>0</v>
      </c>
      <c r="D827" s="156"/>
      <c r="E827" s="157"/>
      <c r="F827" s="45"/>
    </row>
    <row r="828" spans="1:6" ht="14.25">
      <c r="A828" s="158" t="s">
        <v>756</v>
      </c>
      <c r="B828" s="120"/>
      <c r="C828" s="92">
        <v>0</v>
      </c>
      <c r="D828" s="156"/>
      <c r="E828" s="157">
        <v>0</v>
      </c>
      <c r="F828" s="45"/>
    </row>
    <row r="829" spans="1:6" ht="14.25">
      <c r="A829" s="158" t="s">
        <v>757</v>
      </c>
      <c r="B829" s="120"/>
      <c r="C829" s="92">
        <v>0</v>
      </c>
      <c r="D829" s="156"/>
      <c r="E829" s="157"/>
      <c r="F829" s="45"/>
    </row>
    <row r="830" spans="1:6" ht="14.25">
      <c r="A830" s="158" t="s">
        <v>758</v>
      </c>
      <c r="B830" s="120"/>
      <c r="C830" s="92">
        <v>0</v>
      </c>
      <c r="D830" s="156"/>
      <c r="E830" s="157"/>
      <c r="F830" s="45"/>
    </row>
    <row r="831" spans="1:6" ht="14.25">
      <c r="A831" s="155" t="s">
        <v>759</v>
      </c>
      <c r="B831" s="120"/>
      <c r="C831" s="92">
        <f>C832</f>
        <v>0</v>
      </c>
      <c r="D831" s="156"/>
      <c r="E831" s="157"/>
      <c r="F831" s="45"/>
    </row>
    <row r="832" spans="1:6" ht="14.25">
      <c r="A832" s="158" t="s">
        <v>760</v>
      </c>
      <c r="B832" s="120"/>
      <c r="C832" s="92">
        <v>0</v>
      </c>
      <c r="D832" s="156"/>
      <c r="E832" s="157"/>
      <c r="F832" s="45"/>
    </row>
    <row r="833" spans="1:6" ht="14.25">
      <c r="A833" s="155" t="s">
        <v>761</v>
      </c>
      <c r="B833" s="120"/>
      <c r="C833" s="92">
        <f>C834</f>
        <v>0</v>
      </c>
      <c r="D833" s="156"/>
      <c r="E833" s="157">
        <v>0</v>
      </c>
      <c r="F833" s="45"/>
    </row>
    <row r="834" spans="1:6" ht="14.25">
      <c r="A834" s="158" t="s">
        <v>762</v>
      </c>
      <c r="B834" s="120"/>
      <c r="C834" s="92">
        <v>0</v>
      </c>
      <c r="D834" s="156"/>
      <c r="E834" s="157">
        <v>0</v>
      </c>
      <c r="F834" s="45"/>
    </row>
    <row r="835" spans="1:6" ht="14.25">
      <c r="A835" s="155" t="s">
        <v>763</v>
      </c>
      <c r="B835" s="120"/>
      <c r="C835" s="92">
        <f>SUM(C836:C849)</f>
        <v>0</v>
      </c>
      <c r="D835" s="156"/>
      <c r="E835" s="157"/>
      <c r="F835" s="45"/>
    </row>
    <row r="836" spans="1:6" ht="14.25">
      <c r="A836" s="158" t="s">
        <v>132</v>
      </c>
      <c r="B836" s="120"/>
      <c r="C836" s="92">
        <v>0</v>
      </c>
      <c r="D836" s="156"/>
      <c r="E836" s="157"/>
      <c r="F836" s="45"/>
    </row>
    <row r="837" spans="1:6" ht="14.25">
      <c r="A837" s="158" t="s">
        <v>133</v>
      </c>
      <c r="B837" s="120"/>
      <c r="C837" s="92">
        <v>0</v>
      </c>
      <c r="D837" s="156"/>
      <c r="E837" s="157"/>
      <c r="F837" s="45"/>
    </row>
    <row r="838" spans="1:6" ht="14.25">
      <c r="A838" s="158" t="s">
        <v>134</v>
      </c>
      <c r="B838" s="120"/>
      <c r="C838" s="92">
        <v>0</v>
      </c>
      <c r="D838" s="156"/>
      <c r="E838" s="157"/>
      <c r="F838" s="45"/>
    </row>
    <row r="839" spans="1:6" ht="14.25">
      <c r="A839" s="158" t="s">
        <v>764</v>
      </c>
      <c r="B839" s="120"/>
      <c r="C839" s="92">
        <v>0</v>
      </c>
      <c r="D839" s="156"/>
      <c r="E839" s="157"/>
      <c r="F839" s="45"/>
    </row>
    <row r="840" spans="1:6" ht="27">
      <c r="A840" s="158" t="s">
        <v>765</v>
      </c>
      <c r="B840" s="120"/>
      <c r="C840" s="92">
        <v>0</v>
      </c>
      <c r="D840" s="156"/>
      <c r="E840" s="157"/>
      <c r="F840" s="45"/>
    </row>
    <row r="841" spans="1:6" ht="14.25">
      <c r="A841" s="158" t="s">
        <v>766</v>
      </c>
      <c r="B841" s="120"/>
      <c r="C841" s="92">
        <v>0</v>
      </c>
      <c r="D841" s="156"/>
      <c r="E841" s="157"/>
      <c r="F841" s="45"/>
    </row>
    <row r="842" spans="1:6" ht="14.25">
      <c r="A842" s="158" t="s">
        <v>767</v>
      </c>
      <c r="B842" s="120"/>
      <c r="C842" s="92">
        <v>0</v>
      </c>
      <c r="D842" s="156"/>
      <c r="E842" s="157"/>
      <c r="F842" s="45"/>
    </row>
    <row r="843" spans="1:6" ht="14.25">
      <c r="A843" s="158" t="s">
        <v>768</v>
      </c>
      <c r="B843" s="120"/>
      <c r="C843" s="92">
        <v>0</v>
      </c>
      <c r="D843" s="156"/>
      <c r="E843" s="157"/>
      <c r="F843" s="45"/>
    </row>
    <row r="844" spans="1:6" ht="14.25">
      <c r="A844" s="158" t="s">
        <v>769</v>
      </c>
      <c r="B844" s="120"/>
      <c r="C844" s="92">
        <v>0</v>
      </c>
      <c r="D844" s="156"/>
      <c r="E844" s="157"/>
      <c r="F844" s="45"/>
    </row>
    <row r="845" spans="1:6" ht="14.25">
      <c r="A845" s="158" t="s">
        <v>770</v>
      </c>
      <c r="B845" s="120"/>
      <c r="C845" s="92">
        <v>0</v>
      </c>
      <c r="D845" s="156"/>
      <c r="E845" s="157"/>
      <c r="F845" s="45"/>
    </row>
    <row r="846" spans="1:6" ht="14.25">
      <c r="A846" s="158" t="s">
        <v>175</v>
      </c>
      <c r="B846" s="120"/>
      <c r="C846" s="92">
        <v>0</v>
      </c>
      <c r="D846" s="156"/>
      <c r="E846" s="157"/>
      <c r="F846" s="45"/>
    </row>
    <row r="847" spans="1:6" ht="14.25">
      <c r="A847" s="158" t="s">
        <v>771</v>
      </c>
      <c r="B847" s="120"/>
      <c r="C847" s="92">
        <v>0</v>
      </c>
      <c r="D847" s="156"/>
      <c r="E847" s="157"/>
      <c r="F847" s="45"/>
    </row>
    <row r="848" spans="1:6" ht="14.25">
      <c r="A848" s="158" t="s">
        <v>141</v>
      </c>
      <c r="B848" s="120"/>
      <c r="C848" s="92">
        <v>0</v>
      </c>
      <c r="D848" s="156"/>
      <c r="E848" s="157"/>
      <c r="F848" s="45"/>
    </row>
    <row r="849" spans="1:6" ht="27">
      <c r="A849" s="158" t="s">
        <v>772</v>
      </c>
      <c r="B849" s="120"/>
      <c r="C849" s="92">
        <v>0</v>
      </c>
      <c r="D849" s="156"/>
      <c r="E849" s="157"/>
      <c r="F849" s="45"/>
    </row>
    <row r="850" spans="1:6" ht="27">
      <c r="A850" s="155" t="s">
        <v>773</v>
      </c>
      <c r="B850" s="120"/>
      <c r="C850" s="92">
        <f>C851</f>
        <v>0</v>
      </c>
      <c r="D850" s="156"/>
      <c r="E850" s="157"/>
      <c r="F850" s="45"/>
    </row>
    <row r="851" spans="1:6" ht="27">
      <c r="A851" s="158" t="s">
        <v>774</v>
      </c>
      <c r="B851" s="120"/>
      <c r="C851" s="92">
        <v>0</v>
      </c>
      <c r="D851" s="156"/>
      <c r="E851" s="157"/>
      <c r="F851" s="45"/>
    </row>
    <row r="852" spans="1:6" ht="14.25">
      <c r="A852" s="155" t="s">
        <v>775</v>
      </c>
      <c r="B852" s="92">
        <f>SUM(B853,B865,B867,B870,B872,B874)</f>
        <v>5999</v>
      </c>
      <c r="C852" s="92">
        <f>SUM(C853,C865,C867,C870,C872,C874)</f>
        <v>64910</v>
      </c>
      <c r="D852" s="156">
        <f>C852/B852*100</f>
        <v>1082</v>
      </c>
      <c r="E852" s="157">
        <v>166.6</v>
      </c>
      <c r="F852" s="45"/>
    </row>
    <row r="853" spans="1:6" ht="14.25">
      <c r="A853" s="155" t="s">
        <v>776</v>
      </c>
      <c r="B853" s="92">
        <f>SUM(B854:B864)</f>
        <v>1732</v>
      </c>
      <c r="C853" s="92">
        <f>SUM(C854:C864)</f>
        <v>3586</v>
      </c>
      <c r="D853" s="156">
        <f>C853/B853*100</f>
        <v>207</v>
      </c>
      <c r="E853" s="157">
        <v>112.3</v>
      </c>
      <c r="F853" s="45"/>
    </row>
    <row r="854" spans="1:6" ht="14.25">
      <c r="A854" s="158" t="s">
        <v>132</v>
      </c>
      <c r="B854" s="120">
        <v>806</v>
      </c>
      <c r="C854" s="92">
        <v>769</v>
      </c>
      <c r="D854" s="156">
        <f>C854/B854*100</f>
        <v>95.4</v>
      </c>
      <c r="E854" s="157">
        <v>103.9</v>
      </c>
      <c r="F854" s="45"/>
    </row>
    <row r="855" spans="1:6" ht="14.25">
      <c r="A855" s="158" t="s">
        <v>133</v>
      </c>
      <c r="B855" s="120"/>
      <c r="C855" s="92">
        <v>0</v>
      </c>
      <c r="D855" s="156"/>
      <c r="E855" s="157"/>
      <c r="F855" s="45"/>
    </row>
    <row r="856" spans="1:6" ht="14.25">
      <c r="A856" s="158" t="s">
        <v>134</v>
      </c>
      <c r="B856" s="120"/>
      <c r="C856" s="92">
        <v>0</v>
      </c>
      <c r="D856" s="156"/>
      <c r="E856" s="157"/>
      <c r="F856" s="45"/>
    </row>
    <row r="857" spans="1:6" ht="14.25">
      <c r="A857" s="158" t="s">
        <v>777</v>
      </c>
      <c r="B857" s="120">
        <v>506</v>
      </c>
      <c r="C857" s="92">
        <v>1038</v>
      </c>
      <c r="D857" s="156">
        <f>C857/B857*100</f>
        <v>205.1</v>
      </c>
      <c r="E857" s="157">
        <v>114.4</v>
      </c>
      <c r="F857" s="45"/>
    </row>
    <row r="858" spans="1:6" ht="27">
      <c r="A858" s="158" t="s">
        <v>778</v>
      </c>
      <c r="B858" s="120"/>
      <c r="C858" s="92">
        <v>0</v>
      </c>
      <c r="D858" s="156"/>
      <c r="E858" s="157"/>
      <c r="F858" s="45"/>
    </row>
    <row r="859" spans="1:6" ht="14.25">
      <c r="A859" s="158" t="s">
        <v>779</v>
      </c>
      <c r="B859" s="120"/>
      <c r="C859" s="92">
        <v>0</v>
      </c>
      <c r="D859" s="156"/>
      <c r="E859" s="157"/>
      <c r="F859" s="45"/>
    </row>
    <row r="860" spans="1:6" ht="27">
      <c r="A860" s="158" t="s">
        <v>780</v>
      </c>
      <c r="B860" s="120"/>
      <c r="C860" s="92">
        <v>0</v>
      </c>
      <c r="D860" s="156"/>
      <c r="E860" s="157"/>
      <c r="F860" s="45"/>
    </row>
    <row r="861" spans="1:6" ht="27">
      <c r="A861" s="158" t="s">
        <v>781</v>
      </c>
      <c r="B861" s="120"/>
      <c r="C861" s="92">
        <v>0</v>
      </c>
      <c r="D861" s="156"/>
      <c r="E861" s="157"/>
      <c r="F861" s="45"/>
    </row>
    <row r="862" spans="1:6" ht="27">
      <c r="A862" s="158" t="s">
        <v>782</v>
      </c>
      <c r="B862" s="120"/>
      <c r="C862" s="92">
        <v>0</v>
      </c>
      <c r="D862" s="156"/>
      <c r="E862" s="157"/>
      <c r="F862" s="45"/>
    </row>
    <row r="863" spans="1:6" ht="27">
      <c r="A863" s="158" t="s">
        <v>783</v>
      </c>
      <c r="B863" s="120"/>
      <c r="C863" s="92">
        <v>0</v>
      </c>
      <c r="D863" s="156"/>
      <c r="E863" s="157"/>
      <c r="F863" s="45"/>
    </row>
    <row r="864" spans="1:6" ht="27">
      <c r="A864" s="158" t="s">
        <v>784</v>
      </c>
      <c r="B864" s="120">
        <v>420</v>
      </c>
      <c r="C864" s="92">
        <v>1779</v>
      </c>
      <c r="D864" s="156">
        <f>C864/B864*100</f>
        <v>423.6</v>
      </c>
      <c r="E864" s="157">
        <v>116.7</v>
      </c>
      <c r="F864" s="45"/>
    </row>
    <row r="865" spans="1:6" ht="27">
      <c r="A865" s="155" t="s">
        <v>785</v>
      </c>
      <c r="B865" s="92">
        <f>B866</f>
        <v>1762</v>
      </c>
      <c r="C865" s="92">
        <f>C866</f>
        <v>3094</v>
      </c>
      <c r="D865" s="156">
        <f>C865/B865*100</f>
        <v>175.6</v>
      </c>
      <c r="E865" s="157">
        <v>84.7</v>
      </c>
      <c r="F865" s="45"/>
    </row>
    <row r="866" spans="1:6" ht="27">
      <c r="A866" s="158" t="s">
        <v>786</v>
      </c>
      <c r="B866" s="120">
        <v>1762</v>
      </c>
      <c r="C866" s="92">
        <v>3094</v>
      </c>
      <c r="D866" s="156">
        <f>C866/B866*100</f>
        <v>175.6</v>
      </c>
      <c r="E866" s="157">
        <v>84.7</v>
      </c>
      <c r="F866" s="45"/>
    </row>
    <row r="867" spans="1:6" ht="14.25">
      <c r="A867" s="155" t="s">
        <v>787</v>
      </c>
      <c r="B867" s="120"/>
      <c r="C867" s="92">
        <f>SUM(C868:C869)</f>
        <v>54645</v>
      </c>
      <c r="D867" s="156"/>
      <c r="E867" s="157">
        <v>19606.3</v>
      </c>
      <c r="F867" s="45"/>
    </row>
    <row r="868" spans="1:6" ht="27">
      <c r="A868" s="158" t="s">
        <v>788</v>
      </c>
      <c r="B868" s="120"/>
      <c r="C868" s="92">
        <v>2800</v>
      </c>
      <c r="D868" s="156"/>
      <c r="E868" s="157">
        <v>0</v>
      </c>
      <c r="F868" s="45"/>
    </row>
    <row r="869" spans="1:6" ht="27">
      <c r="A869" s="158" t="s">
        <v>789</v>
      </c>
      <c r="B869" s="120"/>
      <c r="C869" s="92">
        <v>51845</v>
      </c>
      <c r="D869" s="156"/>
      <c r="E869" s="157">
        <v>207500</v>
      </c>
      <c r="F869" s="45"/>
    </row>
    <row r="870" spans="1:6" ht="27">
      <c r="A870" s="155" t="s">
        <v>790</v>
      </c>
      <c r="B870" s="92">
        <f>B871</f>
        <v>2337</v>
      </c>
      <c r="C870" s="92">
        <f>C871</f>
        <v>3189</v>
      </c>
      <c r="D870" s="156">
        <f>C870/B870*100</f>
        <v>136.5</v>
      </c>
      <c r="E870" s="157">
        <v>69.6</v>
      </c>
      <c r="F870" s="45"/>
    </row>
    <row r="871" spans="1:6" ht="27">
      <c r="A871" s="158" t="s">
        <v>791</v>
      </c>
      <c r="B871" s="120">
        <v>2337</v>
      </c>
      <c r="C871" s="92">
        <v>3189</v>
      </c>
      <c r="D871" s="156">
        <f>C871/B871*100</f>
        <v>136.5</v>
      </c>
      <c r="E871" s="157">
        <v>69.6</v>
      </c>
      <c r="F871" s="45"/>
    </row>
    <row r="872" spans="1:6" ht="27">
      <c r="A872" s="155" t="s">
        <v>792</v>
      </c>
      <c r="B872" s="92">
        <f>B873</f>
        <v>168</v>
      </c>
      <c r="C872" s="92">
        <f>C873</f>
        <v>226</v>
      </c>
      <c r="D872" s="156">
        <f>C872/B872*100</f>
        <v>134.5</v>
      </c>
      <c r="E872" s="157">
        <v>99.1</v>
      </c>
      <c r="F872" s="45"/>
    </row>
    <row r="873" spans="1:6" ht="27">
      <c r="A873" s="158" t="s">
        <v>793</v>
      </c>
      <c r="B873" s="120">
        <v>168</v>
      </c>
      <c r="C873" s="92">
        <v>226</v>
      </c>
      <c r="D873" s="156">
        <f>C873/B873*100</f>
        <v>134.5</v>
      </c>
      <c r="E873" s="157">
        <v>99.1</v>
      </c>
      <c r="F873" s="45"/>
    </row>
    <row r="874" spans="1:6" ht="27">
      <c r="A874" s="155" t="s">
        <v>794</v>
      </c>
      <c r="B874" s="120"/>
      <c r="C874" s="92">
        <f>C875</f>
        <v>170</v>
      </c>
      <c r="D874" s="156"/>
      <c r="E874" s="157">
        <v>0.4</v>
      </c>
      <c r="F874" s="45"/>
    </row>
    <row r="875" spans="1:6" ht="27">
      <c r="A875" s="158" t="s">
        <v>795</v>
      </c>
      <c r="B875" s="120"/>
      <c r="C875" s="92">
        <v>170</v>
      </c>
      <c r="D875" s="156"/>
      <c r="E875" s="157">
        <v>0.4</v>
      </c>
      <c r="F875" s="45"/>
    </row>
    <row r="876" spans="1:6" ht="14.25">
      <c r="A876" s="155" t="s">
        <v>796</v>
      </c>
      <c r="B876" s="92">
        <f>SUM(B877,B903,B931,B959,B970,B981,B987,B994,B1001,B1005)</f>
        <v>24293</v>
      </c>
      <c r="C876" s="92">
        <f>SUM(C877,C903,C931,C959,C970,C981,C987,C994,C1001,C1005)</f>
        <v>44132</v>
      </c>
      <c r="D876" s="156">
        <f>C876/B876*100</f>
        <v>181.7</v>
      </c>
      <c r="E876" s="157">
        <v>75.5</v>
      </c>
      <c r="F876" s="45"/>
    </row>
    <row r="877" spans="1:6" ht="14.25">
      <c r="A877" s="155" t="s">
        <v>797</v>
      </c>
      <c r="B877" s="92">
        <f>SUM(B878:B902)</f>
        <v>4770</v>
      </c>
      <c r="C877" s="92">
        <f>SUM(C878:C902)</f>
        <v>14445</v>
      </c>
      <c r="D877" s="156">
        <f>C877/B877*100</f>
        <v>302.8</v>
      </c>
      <c r="E877" s="157">
        <v>72.1</v>
      </c>
      <c r="F877" s="45"/>
    </row>
    <row r="878" spans="1:6" ht="14.25">
      <c r="A878" s="158" t="s">
        <v>132</v>
      </c>
      <c r="B878" s="120">
        <v>530</v>
      </c>
      <c r="C878" s="92">
        <v>754</v>
      </c>
      <c r="D878" s="156">
        <f>C878/B878*100</f>
        <v>142.3</v>
      </c>
      <c r="E878" s="157">
        <v>109.9</v>
      </c>
      <c r="F878" s="45"/>
    </row>
    <row r="879" spans="1:6" ht="14.25">
      <c r="A879" s="158" t="s">
        <v>133</v>
      </c>
      <c r="B879" s="120">
        <v>70</v>
      </c>
      <c r="C879" s="92">
        <v>37</v>
      </c>
      <c r="D879" s="156">
        <f>C879/B879*100</f>
        <v>52.9</v>
      </c>
      <c r="E879" s="157">
        <v>75.5</v>
      </c>
      <c r="F879" s="45"/>
    </row>
    <row r="880" spans="1:6" ht="14.25">
      <c r="A880" s="158" t="s">
        <v>134</v>
      </c>
      <c r="B880" s="120"/>
      <c r="C880" s="92">
        <v>0</v>
      </c>
      <c r="D880" s="156"/>
      <c r="E880" s="157"/>
      <c r="F880" s="45"/>
    </row>
    <row r="881" spans="1:6" ht="14.25">
      <c r="A881" s="158" t="s">
        <v>141</v>
      </c>
      <c r="B881" s="120">
        <v>1421</v>
      </c>
      <c r="C881" s="92">
        <v>2088</v>
      </c>
      <c r="D881" s="156">
        <f>C881/B881*100</f>
        <v>146.9</v>
      </c>
      <c r="E881" s="157">
        <v>100.6</v>
      </c>
      <c r="F881" s="45"/>
    </row>
    <row r="882" spans="1:6" ht="14.25">
      <c r="A882" s="158" t="s">
        <v>798</v>
      </c>
      <c r="B882" s="120"/>
      <c r="C882" s="92">
        <v>0</v>
      </c>
      <c r="D882" s="156"/>
      <c r="E882" s="157"/>
      <c r="F882" s="45"/>
    </row>
    <row r="883" spans="1:6" ht="27">
      <c r="A883" s="158" t="s">
        <v>799</v>
      </c>
      <c r="B883" s="120"/>
      <c r="C883" s="92">
        <v>338</v>
      </c>
      <c r="D883" s="156"/>
      <c r="E883" s="157">
        <v>89.7</v>
      </c>
      <c r="F883" s="45"/>
    </row>
    <row r="884" spans="1:6" ht="14.25">
      <c r="A884" s="158" t="s">
        <v>800</v>
      </c>
      <c r="B884" s="120">
        <v>155</v>
      </c>
      <c r="C884" s="92">
        <v>307</v>
      </c>
      <c r="D884" s="156">
        <f>C884/B884*100</f>
        <v>198.1</v>
      </c>
      <c r="E884" s="157">
        <v>93.6</v>
      </c>
      <c r="F884" s="45"/>
    </row>
    <row r="885" spans="1:6" ht="14.25">
      <c r="A885" s="158" t="s">
        <v>801</v>
      </c>
      <c r="B885" s="120"/>
      <c r="C885" s="92">
        <v>120</v>
      </c>
      <c r="D885" s="156"/>
      <c r="E885" s="157">
        <v>68.6</v>
      </c>
      <c r="F885" s="45"/>
    </row>
    <row r="886" spans="1:6" ht="14.25">
      <c r="A886" s="158" t="s">
        <v>802</v>
      </c>
      <c r="B886" s="120">
        <v>15</v>
      </c>
      <c r="C886" s="92">
        <v>15</v>
      </c>
      <c r="D886" s="156">
        <f>C886/B886*100</f>
        <v>100</v>
      </c>
      <c r="E886" s="157">
        <v>60</v>
      </c>
      <c r="F886" s="45"/>
    </row>
    <row r="887" spans="1:6" ht="27">
      <c r="A887" s="158" t="s">
        <v>803</v>
      </c>
      <c r="B887" s="120"/>
      <c r="C887" s="92">
        <v>3</v>
      </c>
      <c r="D887" s="156"/>
      <c r="E887" s="157"/>
      <c r="F887" s="45"/>
    </row>
    <row r="888" spans="1:6" ht="14.25">
      <c r="A888" s="158" t="s">
        <v>804</v>
      </c>
      <c r="B888" s="120"/>
      <c r="C888" s="92">
        <v>0</v>
      </c>
      <c r="D888" s="156"/>
      <c r="E888" s="157"/>
      <c r="F888" s="45"/>
    </row>
    <row r="889" spans="1:6" ht="14.25">
      <c r="A889" s="158" t="s">
        <v>805</v>
      </c>
      <c r="B889" s="120"/>
      <c r="C889" s="92">
        <v>0</v>
      </c>
      <c r="D889" s="156"/>
      <c r="E889" s="157"/>
      <c r="F889" s="45"/>
    </row>
    <row r="890" spans="1:6" ht="14.25">
      <c r="A890" s="158" t="s">
        <v>806</v>
      </c>
      <c r="B890" s="120">
        <v>1000</v>
      </c>
      <c r="C890" s="92">
        <v>238</v>
      </c>
      <c r="D890" s="156">
        <f>C890/B890*100</f>
        <v>23.8</v>
      </c>
      <c r="E890" s="157">
        <v>74.4</v>
      </c>
      <c r="F890" s="45"/>
    </row>
    <row r="891" spans="1:6" ht="14.25">
      <c r="A891" s="158" t="s">
        <v>807</v>
      </c>
      <c r="B891" s="120"/>
      <c r="C891" s="92">
        <v>0</v>
      </c>
      <c r="D891" s="156"/>
      <c r="E891" s="157"/>
      <c r="F891" s="45"/>
    </row>
    <row r="892" spans="1:6" ht="14.25">
      <c r="A892" s="158" t="s">
        <v>808</v>
      </c>
      <c r="B892" s="120"/>
      <c r="C892" s="92">
        <v>0</v>
      </c>
      <c r="D892" s="156"/>
      <c r="E892" s="157"/>
      <c r="F892" s="45"/>
    </row>
    <row r="893" spans="1:6" ht="14.25">
      <c r="A893" s="158" t="s">
        <v>809</v>
      </c>
      <c r="B893" s="120">
        <v>55</v>
      </c>
      <c r="C893" s="92">
        <v>1732</v>
      </c>
      <c r="D893" s="156">
        <f>C893/B893*100</f>
        <v>3149.1</v>
      </c>
      <c r="E893" s="157">
        <v>105.2</v>
      </c>
      <c r="F893" s="45"/>
    </row>
    <row r="894" spans="1:6" ht="27">
      <c r="A894" s="158" t="s">
        <v>810</v>
      </c>
      <c r="B894" s="120">
        <v>800</v>
      </c>
      <c r="C894" s="92">
        <v>949</v>
      </c>
      <c r="D894" s="156">
        <f>C894/B894*100</f>
        <v>118.6</v>
      </c>
      <c r="E894" s="157">
        <v>112.4</v>
      </c>
      <c r="F894" s="45"/>
    </row>
    <row r="895" spans="1:6" ht="14.25">
      <c r="A895" s="158" t="s">
        <v>811</v>
      </c>
      <c r="B895" s="120"/>
      <c r="C895" s="92">
        <v>38</v>
      </c>
      <c r="D895" s="156"/>
      <c r="E895" s="157">
        <v>76</v>
      </c>
      <c r="F895" s="45"/>
    </row>
    <row r="896" spans="1:6" ht="14.25">
      <c r="A896" s="158" t="s">
        <v>812</v>
      </c>
      <c r="B896" s="120">
        <v>420</v>
      </c>
      <c r="C896" s="92">
        <v>899</v>
      </c>
      <c r="D896" s="156">
        <f>C896/B896*100</f>
        <v>214</v>
      </c>
      <c r="E896" s="157"/>
      <c r="F896" s="45"/>
    </row>
    <row r="897" spans="1:6" ht="14.25">
      <c r="A897" s="158" t="s">
        <v>813</v>
      </c>
      <c r="B897" s="120"/>
      <c r="C897" s="92">
        <v>0</v>
      </c>
      <c r="D897" s="156"/>
      <c r="E897" s="157"/>
      <c r="F897" s="45"/>
    </row>
    <row r="898" spans="1:6" ht="27">
      <c r="A898" s="158" t="s">
        <v>814</v>
      </c>
      <c r="B898" s="120"/>
      <c r="C898" s="92">
        <v>60</v>
      </c>
      <c r="D898" s="156"/>
      <c r="E898" s="157">
        <v>27.3</v>
      </c>
      <c r="F898" s="45"/>
    </row>
    <row r="899" spans="1:6" ht="14.25">
      <c r="A899" s="158" t="s">
        <v>815</v>
      </c>
      <c r="B899" s="120"/>
      <c r="C899" s="92">
        <v>217</v>
      </c>
      <c r="D899" s="156"/>
      <c r="E899" s="157">
        <v>131.5</v>
      </c>
      <c r="F899" s="45"/>
    </row>
    <row r="900" spans="1:6" ht="27">
      <c r="A900" s="158" t="s">
        <v>816</v>
      </c>
      <c r="B900" s="120"/>
      <c r="C900" s="92">
        <v>4107</v>
      </c>
      <c r="D900" s="156"/>
      <c r="E900" s="157">
        <v>52.5</v>
      </c>
      <c r="F900" s="45"/>
    </row>
    <row r="901" spans="1:6" ht="27">
      <c r="A901" s="158" t="s">
        <v>817</v>
      </c>
      <c r="B901" s="120"/>
      <c r="C901" s="92">
        <v>88</v>
      </c>
      <c r="D901" s="156"/>
      <c r="E901" s="157">
        <v>82.2</v>
      </c>
      <c r="F901" s="45"/>
    </row>
    <row r="902" spans="1:6" ht="14.25">
      <c r="A902" s="158" t="s">
        <v>818</v>
      </c>
      <c r="B902" s="120">
        <v>304</v>
      </c>
      <c r="C902" s="92">
        <v>2455</v>
      </c>
      <c r="D902" s="156">
        <f>C902/B902*100</f>
        <v>807.6</v>
      </c>
      <c r="E902" s="157">
        <v>71.8</v>
      </c>
      <c r="F902" s="45"/>
    </row>
    <row r="903" spans="1:6" ht="14.25">
      <c r="A903" s="155" t="s">
        <v>819</v>
      </c>
      <c r="B903" s="92">
        <f>SUM(B904:B930)</f>
        <v>2219</v>
      </c>
      <c r="C903" s="92">
        <f>SUM(C904:C930)</f>
        <v>3871</v>
      </c>
      <c r="D903" s="156">
        <f>C903/B903*100</f>
        <v>174.4</v>
      </c>
      <c r="E903" s="157">
        <v>36.8</v>
      </c>
      <c r="F903" s="45"/>
    </row>
    <row r="904" spans="1:6" ht="14.25">
      <c r="A904" s="158" t="s">
        <v>132</v>
      </c>
      <c r="B904" s="120">
        <v>539</v>
      </c>
      <c r="C904" s="92">
        <v>750</v>
      </c>
      <c r="D904" s="156">
        <f>C904/B904*100</f>
        <v>139.1</v>
      </c>
      <c r="E904" s="157">
        <v>109.8</v>
      </c>
      <c r="F904" s="45"/>
    </row>
    <row r="905" spans="1:6" ht="14.25">
      <c r="A905" s="158" t="s">
        <v>133</v>
      </c>
      <c r="B905" s="120">
        <v>35</v>
      </c>
      <c r="C905" s="92">
        <v>62</v>
      </c>
      <c r="D905" s="156">
        <f>C905/B905*100</f>
        <v>177.1</v>
      </c>
      <c r="E905" s="157">
        <v>98.4</v>
      </c>
      <c r="F905" s="45"/>
    </row>
    <row r="906" spans="1:6" ht="14.25">
      <c r="A906" s="158" t="s">
        <v>134</v>
      </c>
      <c r="B906" s="120"/>
      <c r="C906" s="92">
        <v>0</v>
      </c>
      <c r="D906" s="156"/>
      <c r="E906" s="157"/>
      <c r="F906" s="45"/>
    </row>
    <row r="907" spans="1:6" ht="14.25">
      <c r="A907" s="158" t="s">
        <v>820</v>
      </c>
      <c r="B907" s="120">
        <v>197</v>
      </c>
      <c r="C907" s="92">
        <v>254</v>
      </c>
      <c r="D907" s="156">
        <f>C907/B907*100</f>
        <v>128.9</v>
      </c>
      <c r="E907" s="157">
        <v>102.8</v>
      </c>
      <c r="F907" s="45"/>
    </row>
    <row r="908" spans="1:6" ht="14.25">
      <c r="A908" s="158" t="s">
        <v>821</v>
      </c>
      <c r="B908" s="92">
        <v>500</v>
      </c>
      <c r="C908" s="92">
        <v>973</v>
      </c>
      <c r="D908" s="156">
        <f>C908/B908*100</f>
        <v>194.6</v>
      </c>
      <c r="E908" s="157">
        <v>65</v>
      </c>
      <c r="F908" s="45"/>
    </row>
    <row r="909" spans="1:6" ht="14.25">
      <c r="A909" s="158" t="s">
        <v>822</v>
      </c>
      <c r="B909" s="120"/>
      <c r="C909" s="92">
        <v>0</v>
      </c>
      <c r="D909" s="156"/>
      <c r="E909" s="157"/>
      <c r="F909" s="45"/>
    </row>
    <row r="910" spans="1:6" ht="14.25">
      <c r="A910" s="158" t="s">
        <v>823</v>
      </c>
      <c r="B910" s="120"/>
      <c r="C910" s="92">
        <v>27</v>
      </c>
      <c r="D910" s="156"/>
      <c r="E910" s="157">
        <v>900</v>
      </c>
      <c r="F910" s="45"/>
    </row>
    <row r="911" spans="1:6" ht="14.25">
      <c r="A911" s="158" t="s">
        <v>824</v>
      </c>
      <c r="B911" s="120"/>
      <c r="C911" s="92">
        <v>1</v>
      </c>
      <c r="D911" s="156"/>
      <c r="E911" s="157"/>
      <c r="F911" s="45"/>
    </row>
    <row r="912" spans="1:6" ht="14.25">
      <c r="A912" s="158" t="s">
        <v>825</v>
      </c>
      <c r="B912" s="120"/>
      <c r="C912" s="92">
        <v>469</v>
      </c>
      <c r="D912" s="156"/>
      <c r="E912" s="157">
        <v>124.1</v>
      </c>
      <c r="F912" s="45"/>
    </row>
    <row r="913" spans="1:6" ht="14.25">
      <c r="A913" s="158" t="s">
        <v>826</v>
      </c>
      <c r="B913" s="120"/>
      <c r="C913" s="92">
        <v>185</v>
      </c>
      <c r="D913" s="156"/>
      <c r="E913" s="157"/>
      <c r="F913" s="45"/>
    </row>
    <row r="914" spans="1:6" ht="14.25">
      <c r="A914" s="158" t="s">
        <v>827</v>
      </c>
      <c r="B914" s="120"/>
      <c r="C914" s="92">
        <v>0</v>
      </c>
      <c r="D914" s="156"/>
      <c r="E914" s="157">
        <v>0</v>
      </c>
      <c r="F914" s="45"/>
    </row>
    <row r="915" spans="1:6" ht="14.25">
      <c r="A915" s="158" t="s">
        <v>828</v>
      </c>
      <c r="B915" s="92">
        <v>890</v>
      </c>
      <c r="C915" s="92">
        <v>1060</v>
      </c>
      <c r="D915" s="156">
        <f>C915/B915*100</f>
        <v>119.1</v>
      </c>
      <c r="E915" s="157">
        <v>112.5</v>
      </c>
      <c r="F915" s="45"/>
    </row>
    <row r="916" spans="1:6" ht="14.25">
      <c r="A916" s="158" t="s">
        <v>829</v>
      </c>
      <c r="B916" s="120"/>
      <c r="C916" s="92">
        <v>0</v>
      </c>
      <c r="D916" s="156"/>
      <c r="E916" s="157"/>
      <c r="F916" s="45"/>
    </row>
    <row r="917" spans="1:6" ht="14.25">
      <c r="A917" s="158" t="s">
        <v>830</v>
      </c>
      <c r="B917" s="120"/>
      <c r="C917" s="92">
        <v>0</v>
      </c>
      <c r="D917" s="156"/>
      <c r="E917" s="157"/>
      <c r="F917" s="45"/>
    </row>
    <row r="918" spans="1:6" ht="14.25">
      <c r="A918" s="158" t="s">
        <v>831</v>
      </c>
      <c r="B918" s="120"/>
      <c r="C918" s="92">
        <v>0</v>
      </c>
      <c r="D918" s="156"/>
      <c r="E918" s="157"/>
      <c r="F918" s="45"/>
    </row>
    <row r="919" spans="1:6" ht="14.25">
      <c r="A919" s="158" t="s">
        <v>832</v>
      </c>
      <c r="B919" s="120"/>
      <c r="C919" s="92">
        <v>0</v>
      </c>
      <c r="D919" s="156"/>
      <c r="E919" s="157"/>
      <c r="F919" s="45"/>
    </row>
    <row r="920" spans="1:6" ht="27">
      <c r="A920" s="158" t="s">
        <v>833</v>
      </c>
      <c r="B920" s="120"/>
      <c r="C920" s="92">
        <v>0</v>
      </c>
      <c r="D920" s="156"/>
      <c r="E920" s="157"/>
      <c r="F920" s="45"/>
    </row>
    <row r="921" spans="1:6" ht="27">
      <c r="A921" s="158" t="s">
        <v>834</v>
      </c>
      <c r="B921" s="120"/>
      <c r="C921" s="92">
        <v>0</v>
      </c>
      <c r="D921" s="156"/>
      <c r="E921" s="157"/>
      <c r="F921" s="45"/>
    </row>
    <row r="922" spans="1:6" ht="14.25">
      <c r="A922" s="158" t="s">
        <v>835</v>
      </c>
      <c r="B922" s="120"/>
      <c r="C922" s="92">
        <v>0</v>
      </c>
      <c r="D922" s="156"/>
      <c r="E922" s="157"/>
      <c r="F922" s="45"/>
    </row>
    <row r="923" spans="1:6" ht="14.25">
      <c r="A923" s="158" t="s">
        <v>836</v>
      </c>
      <c r="B923" s="120"/>
      <c r="C923" s="92">
        <v>0</v>
      </c>
      <c r="D923" s="156"/>
      <c r="E923" s="157"/>
      <c r="F923" s="45"/>
    </row>
    <row r="924" spans="1:6" ht="27">
      <c r="A924" s="158" t="s">
        <v>837</v>
      </c>
      <c r="B924" s="120"/>
      <c r="C924" s="92">
        <v>0</v>
      </c>
      <c r="D924" s="156"/>
      <c r="E924" s="157"/>
      <c r="F924" s="45"/>
    </row>
    <row r="925" spans="1:6" ht="14.25">
      <c r="A925" s="158" t="s">
        <v>838</v>
      </c>
      <c r="B925" s="120"/>
      <c r="C925" s="92">
        <v>0</v>
      </c>
      <c r="D925" s="156"/>
      <c r="E925" s="157"/>
      <c r="F925" s="45"/>
    </row>
    <row r="926" spans="1:6" ht="14.25">
      <c r="A926" s="158" t="s">
        <v>839</v>
      </c>
      <c r="B926" s="120"/>
      <c r="C926" s="92">
        <v>0</v>
      </c>
      <c r="D926" s="156"/>
      <c r="E926" s="157"/>
      <c r="F926" s="45"/>
    </row>
    <row r="927" spans="1:6" ht="14.25">
      <c r="A927" s="158" t="s">
        <v>840</v>
      </c>
      <c r="B927" s="120"/>
      <c r="C927" s="92">
        <v>0</v>
      </c>
      <c r="D927" s="156"/>
      <c r="E927" s="157"/>
      <c r="F927" s="45"/>
    </row>
    <row r="928" spans="1:6" ht="27">
      <c r="A928" s="158" t="s">
        <v>841</v>
      </c>
      <c r="B928" s="120"/>
      <c r="C928" s="92">
        <v>0</v>
      </c>
      <c r="D928" s="156"/>
      <c r="E928" s="157"/>
      <c r="F928" s="45"/>
    </row>
    <row r="929" spans="1:6" ht="14.25">
      <c r="A929" s="158" t="s">
        <v>842</v>
      </c>
      <c r="B929" s="92">
        <v>32</v>
      </c>
      <c r="C929" s="92">
        <v>85</v>
      </c>
      <c r="D929" s="156">
        <f aca="true" t="shared" si="4" ref="D929:D935">C929/B929*100</f>
        <v>265.6</v>
      </c>
      <c r="E929" s="157">
        <v>49.7</v>
      </c>
      <c r="F929" s="45"/>
    </row>
    <row r="930" spans="1:6" ht="14.25">
      <c r="A930" s="158" t="s">
        <v>843</v>
      </c>
      <c r="B930" s="92">
        <v>26</v>
      </c>
      <c r="C930" s="92">
        <v>5</v>
      </c>
      <c r="D930" s="156">
        <f t="shared" si="4"/>
        <v>19.2</v>
      </c>
      <c r="E930" s="157">
        <v>0.1</v>
      </c>
      <c r="F930" s="45"/>
    </row>
    <row r="931" spans="1:6" ht="14.25">
      <c r="A931" s="155" t="s">
        <v>844</v>
      </c>
      <c r="B931" s="92">
        <f>SUM(B932:B958)</f>
        <v>10907</v>
      </c>
      <c r="C931" s="92">
        <f>SUM(C932:C958)</f>
        <v>15491</v>
      </c>
      <c r="D931" s="156">
        <f t="shared" si="4"/>
        <v>142</v>
      </c>
      <c r="E931" s="157">
        <v>96</v>
      </c>
      <c r="F931" s="45"/>
    </row>
    <row r="932" spans="1:6" ht="14.25">
      <c r="A932" s="158" t="s">
        <v>132</v>
      </c>
      <c r="B932" s="92">
        <v>377</v>
      </c>
      <c r="C932" s="92">
        <v>477</v>
      </c>
      <c r="D932" s="156">
        <f t="shared" si="4"/>
        <v>126.5</v>
      </c>
      <c r="E932" s="157">
        <v>100.2</v>
      </c>
      <c r="F932" s="45"/>
    </row>
    <row r="933" spans="1:6" ht="14.25">
      <c r="A933" s="158" t="s">
        <v>133</v>
      </c>
      <c r="B933" s="92">
        <v>5</v>
      </c>
      <c r="C933" s="92">
        <v>5</v>
      </c>
      <c r="D933" s="156">
        <f t="shared" si="4"/>
        <v>100</v>
      </c>
      <c r="E933" s="157">
        <v>100</v>
      </c>
      <c r="F933" s="45"/>
    </row>
    <row r="934" spans="1:6" ht="14.25">
      <c r="A934" s="158" t="s">
        <v>134</v>
      </c>
      <c r="B934" s="92">
        <v>100</v>
      </c>
      <c r="C934" s="92">
        <v>100</v>
      </c>
      <c r="D934" s="156">
        <f t="shared" si="4"/>
        <v>100</v>
      </c>
      <c r="E934" s="157">
        <v>50</v>
      </c>
      <c r="F934" s="45"/>
    </row>
    <row r="935" spans="1:6" ht="14.25">
      <c r="A935" s="158" t="s">
        <v>845</v>
      </c>
      <c r="B935" s="120">
        <v>32</v>
      </c>
      <c r="C935" s="92">
        <v>123</v>
      </c>
      <c r="D935" s="156">
        <f t="shared" si="4"/>
        <v>384.4</v>
      </c>
      <c r="E935" s="157"/>
      <c r="F935" s="45"/>
    </row>
    <row r="936" spans="1:6" ht="14.25">
      <c r="A936" s="158" t="s">
        <v>846</v>
      </c>
      <c r="B936" s="92">
        <v>8519</v>
      </c>
      <c r="C936" s="92">
        <v>11364</v>
      </c>
      <c r="D936" s="156">
        <f>C936/B936*100</f>
        <v>133.4</v>
      </c>
      <c r="E936" s="157">
        <v>165</v>
      </c>
      <c r="F936" s="45"/>
    </row>
    <row r="937" spans="1:6" ht="27">
      <c r="A937" s="158" t="s">
        <v>847</v>
      </c>
      <c r="B937" s="120">
        <v>1569</v>
      </c>
      <c r="C937" s="92">
        <v>2018</v>
      </c>
      <c r="D937" s="156">
        <f>C937/B937*100</f>
        <v>128.6</v>
      </c>
      <c r="E937" s="157">
        <v>79.5</v>
      </c>
      <c r="F937" s="45"/>
    </row>
    <row r="938" spans="1:6" ht="27">
      <c r="A938" s="158" t="s">
        <v>848</v>
      </c>
      <c r="B938" s="120"/>
      <c r="C938" s="92">
        <v>0</v>
      </c>
      <c r="D938" s="156"/>
      <c r="E938" s="157"/>
      <c r="F938" s="45"/>
    </row>
    <row r="939" spans="1:6" ht="14.25">
      <c r="A939" s="158" t="s">
        <v>849</v>
      </c>
      <c r="B939" s="120"/>
      <c r="C939" s="92">
        <v>0</v>
      </c>
      <c r="D939" s="156"/>
      <c r="E939" s="157"/>
      <c r="F939" s="45"/>
    </row>
    <row r="940" spans="1:6" ht="14.25">
      <c r="A940" s="158" t="s">
        <v>850</v>
      </c>
      <c r="B940" s="120"/>
      <c r="C940" s="92">
        <v>0</v>
      </c>
      <c r="D940" s="156"/>
      <c r="E940" s="157"/>
      <c r="F940" s="45"/>
    </row>
    <row r="941" spans="1:6" ht="14.25">
      <c r="A941" s="158" t="s">
        <v>851</v>
      </c>
      <c r="B941" s="92">
        <v>23</v>
      </c>
      <c r="C941" s="92">
        <v>175</v>
      </c>
      <c r="D941" s="156">
        <f>C941/B941*100</f>
        <v>760.9</v>
      </c>
      <c r="E941" s="157">
        <v>33.7</v>
      </c>
      <c r="F941" s="45"/>
    </row>
    <row r="942" spans="1:6" ht="27">
      <c r="A942" s="158" t="s">
        <v>852</v>
      </c>
      <c r="B942" s="120"/>
      <c r="C942" s="92">
        <v>0</v>
      </c>
      <c r="D942" s="156"/>
      <c r="E942" s="157">
        <v>0</v>
      </c>
      <c r="F942" s="45"/>
    </row>
    <row r="943" spans="1:6" ht="14.25">
      <c r="A943" s="158" t="s">
        <v>853</v>
      </c>
      <c r="B943" s="120"/>
      <c r="C943" s="92">
        <v>0</v>
      </c>
      <c r="D943" s="156"/>
      <c r="E943" s="157"/>
      <c r="F943" s="45"/>
    </row>
    <row r="944" spans="1:6" ht="14.25">
      <c r="A944" s="158" t="s">
        <v>854</v>
      </c>
      <c r="B944" s="120"/>
      <c r="C944" s="92">
        <v>0</v>
      </c>
      <c r="D944" s="156"/>
      <c r="E944" s="157"/>
      <c r="F944" s="45"/>
    </row>
    <row r="945" spans="1:6" ht="14.25">
      <c r="A945" s="158" t="s">
        <v>855</v>
      </c>
      <c r="B945" s="120">
        <v>36</v>
      </c>
      <c r="C945" s="92">
        <v>352</v>
      </c>
      <c r="D945" s="156">
        <f>C945/B945*100</f>
        <v>977.8</v>
      </c>
      <c r="E945" s="157">
        <v>74.7</v>
      </c>
      <c r="F945" s="45"/>
    </row>
    <row r="946" spans="1:6" ht="14.25">
      <c r="A946" s="158" t="s">
        <v>856</v>
      </c>
      <c r="B946" s="92">
        <v>10</v>
      </c>
      <c r="C946" s="92">
        <v>10</v>
      </c>
      <c r="D946" s="156">
        <f>C946/B946*100</f>
        <v>100</v>
      </c>
      <c r="E946" s="157">
        <v>38.5</v>
      </c>
      <c r="F946" s="45"/>
    </row>
    <row r="947" spans="1:6" ht="14.25">
      <c r="A947" s="158" t="s">
        <v>857</v>
      </c>
      <c r="B947" s="120"/>
      <c r="C947" s="92">
        <v>223</v>
      </c>
      <c r="D947" s="156"/>
      <c r="E947" s="157">
        <v>8.3</v>
      </c>
      <c r="F947" s="45"/>
    </row>
    <row r="948" spans="1:6" ht="14.25">
      <c r="A948" s="158" t="s">
        <v>858</v>
      </c>
      <c r="B948" s="120"/>
      <c r="C948" s="92">
        <v>0</v>
      </c>
      <c r="D948" s="156"/>
      <c r="E948" s="157"/>
      <c r="F948" s="45"/>
    </row>
    <row r="949" spans="1:6" ht="27">
      <c r="A949" s="158" t="s">
        <v>859</v>
      </c>
      <c r="B949" s="120"/>
      <c r="C949" s="92">
        <v>0</v>
      </c>
      <c r="D949" s="156"/>
      <c r="E949" s="157"/>
      <c r="F949" s="45"/>
    </row>
    <row r="950" spans="1:6" ht="27">
      <c r="A950" s="158" t="s">
        <v>860</v>
      </c>
      <c r="B950" s="120"/>
      <c r="C950" s="92">
        <v>0</v>
      </c>
      <c r="D950" s="156"/>
      <c r="E950" s="157"/>
      <c r="F950" s="45"/>
    </row>
    <row r="951" spans="1:6" ht="27">
      <c r="A951" s="158" t="s">
        <v>861</v>
      </c>
      <c r="B951" s="120"/>
      <c r="C951" s="92">
        <v>0</v>
      </c>
      <c r="D951" s="156"/>
      <c r="E951" s="157">
        <v>0</v>
      </c>
      <c r="F951" s="45"/>
    </row>
    <row r="952" spans="1:6" ht="14.25">
      <c r="A952" s="158" t="s">
        <v>862</v>
      </c>
      <c r="B952" s="120"/>
      <c r="C952" s="92">
        <v>0</v>
      </c>
      <c r="D952" s="156"/>
      <c r="E952" s="157"/>
      <c r="F952" s="45"/>
    </row>
    <row r="953" spans="1:6" ht="27">
      <c r="A953" s="158" t="s">
        <v>863</v>
      </c>
      <c r="B953" s="120">
        <v>200</v>
      </c>
      <c r="C953" s="92">
        <v>78</v>
      </c>
      <c r="D953" s="156">
        <f>C953/B953*100</f>
        <v>39</v>
      </c>
      <c r="E953" s="157">
        <v>12.6</v>
      </c>
      <c r="F953" s="45"/>
    </row>
    <row r="954" spans="1:6" ht="14.25">
      <c r="A954" s="158" t="s">
        <v>864</v>
      </c>
      <c r="B954" s="120"/>
      <c r="C954" s="92">
        <v>0</v>
      </c>
      <c r="D954" s="156"/>
      <c r="E954" s="157"/>
      <c r="F954" s="45"/>
    </row>
    <row r="955" spans="1:6" ht="14.25">
      <c r="A955" s="158" t="s">
        <v>836</v>
      </c>
      <c r="B955" s="120"/>
      <c r="C955" s="92">
        <v>0</v>
      </c>
      <c r="D955" s="156"/>
      <c r="E955" s="157"/>
      <c r="F955" s="45"/>
    </row>
    <row r="956" spans="1:6" ht="14.25">
      <c r="A956" s="158" t="s">
        <v>865</v>
      </c>
      <c r="B956" s="120"/>
      <c r="C956" s="92">
        <v>0</v>
      </c>
      <c r="D956" s="156"/>
      <c r="E956" s="157"/>
      <c r="F956" s="45"/>
    </row>
    <row r="957" spans="1:6" ht="14.25">
      <c r="A957" s="158" t="s">
        <v>866</v>
      </c>
      <c r="B957" s="120"/>
      <c r="C957" s="92">
        <v>271</v>
      </c>
      <c r="D957" s="156"/>
      <c r="E957" s="157">
        <v>85</v>
      </c>
      <c r="F957" s="45"/>
    </row>
    <row r="958" spans="1:6" ht="14.25">
      <c r="A958" s="158" t="s">
        <v>867</v>
      </c>
      <c r="B958" s="92">
        <v>36</v>
      </c>
      <c r="C958" s="92">
        <v>295</v>
      </c>
      <c r="D958" s="156">
        <f>C958/B958*100</f>
        <v>819.4</v>
      </c>
      <c r="E958" s="157">
        <v>19.5</v>
      </c>
      <c r="F958" s="45"/>
    </row>
    <row r="959" spans="1:6" ht="14.25">
      <c r="A959" s="155" t="s">
        <v>868</v>
      </c>
      <c r="B959" s="120"/>
      <c r="C959" s="92">
        <f>SUM(C960:C969)</f>
        <v>0</v>
      </c>
      <c r="D959" s="156"/>
      <c r="E959" s="157"/>
      <c r="F959" s="45"/>
    </row>
    <row r="960" spans="1:6" ht="14.25">
      <c r="A960" s="158" t="s">
        <v>132</v>
      </c>
      <c r="B960" s="120"/>
      <c r="C960" s="92">
        <v>0</v>
      </c>
      <c r="D960" s="156"/>
      <c r="E960" s="157"/>
      <c r="F960" s="45"/>
    </row>
    <row r="961" spans="1:6" ht="14.25">
      <c r="A961" s="158" t="s">
        <v>133</v>
      </c>
      <c r="B961" s="120"/>
      <c r="C961" s="92">
        <v>0</v>
      </c>
      <c r="D961" s="156"/>
      <c r="E961" s="157"/>
      <c r="F961" s="45"/>
    </row>
    <row r="962" spans="1:6" ht="14.25">
      <c r="A962" s="158" t="s">
        <v>134</v>
      </c>
      <c r="B962" s="120"/>
      <c r="C962" s="92">
        <v>0</v>
      </c>
      <c r="D962" s="156"/>
      <c r="E962" s="157"/>
      <c r="F962" s="45"/>
    </row>
    <row r="963" spans="1:6" ht="14.25">
      <c r="A963" s="158" t="s">
        <v>869</v>
      </c>
      <c r="B963" s="120"/>
      <c r="C963" s="92">
        <v>0</v>
      </c>
      <c r="D963" s="156"/>
      <c r="E963" s="157"/>
      <c r="F963" s="45"/>
    </row>
    <row r="964" spans="1:6" ht="27">
      <c r="A964" s="158" t="s">
        <v>870</v>
      </c>
      <c r="B964" s="120"/>
      <c r="C964" s="92">
        <v>0</v>
      </c>
      <c r="D964" s="156"/>
      <c r="E964" s="157"/>
      <c r="F964" s="45"/>
    </row>
    <row r="965" spans="1:6" ht="14.25">
      <c r="A965" s="158" t="s">
        <v>871</v>
      </c>
      <c r="B965" s="120"/>
      <c r="C965" s="92">
        <v>0</v>
      </c>
      <c r="D965" s="156"/>
      <c r="E965" s="157"/>
      <c r="F965" s="45"/>
    </row>
    <row r="966" spans="1:6" ht="14.25">
      <c r="A966" s="158" t="s">
        <v>872</v>
      </c>
      <c r="B966" s="120"/>
      <c r="C966" s="92">
        <v>0</v>
      </c>
      <c r="D966" s="156"/>
      <c r="E966" s="157"/>
      <c r="F966" s="45"/>
    </row>
    <row r="967" spans="1:6" ht="14.25">
      <c r="A967" s="158" t="s">
        <v>873</v>
      </c>
      <c r="B967" s="120"/>
      <c r="C967" s="92">
        <v>0</v>
      </c>
      <c r="D967" s="156"/>
      <c r="E967" s="157"/>
      <c r="F967" s="45"/>
    </row>
    <row r="968" spans="1:6" ht="27">
      <c r="A968" s="158" t="s">
        <v>874</v>
      </c>
      <c r="B968" s="120"/>
      <c r="C968" s="92">
        <v>0</v>
      </c>
      <c r="D968" s="156"/>
      <c r="E968" s="157"/>
      <c r="F968" s="45"/>
    </row>
    <row r="969" spans="1:6" ht="14.25">
      <c r="A969" s="158" t="s">
        <v>875</v>
      </c>
      <c r="B969" s="120"/>
      <c r="C969" s="92">
        <v>0</v>
      </c>
      <c r="D969" s="156"/>
      <c r="E969" s="157"/>
      <c r="F969" s="45"/>
    </row>
    <row r="970" spans="1:6" ht="14.25">
      <c r="A970" s="155" t="s">
        <v>876</v>
      </c>
      <c r="B970" s="92">
        <f>SUM(B971:B980)</f>
        <v>300</v>
      </c>
      <c r="C970" s="92">
        <f>SUM(C971:C980)</f>
        <v>1460</v>
      </c>
      <c r="D970" s="156">
        <f>C970/B970*100</f>
        <v>486.7</v>
      </c>
      <c r="E970" s="157">
        <v>41.5</v>
      </c>
      <c r="F970" s="45"/>
    </row>
    <row r="971" spans="1:6" ht="14.25">
      <c r="A971" s="158" t="s">
        <v>132</v>
      </c>
      <c r="B971" s="120"/>
      <c r="C971" s="92">
        <v>0</v>
      </c>
      <c r="D971" s="156"/>
      <c r="E971" s="157"/>
      <c r="F971" s="45"/>
    </row>
    <row r="972" spans="1:6" ht="14.25">
      <c r="A972" s="158" t="s">
        <v>133</v>
      </c>
      <c r="B972" s="120"/>
      <c r="C972" s="92">
        <v>0</v>
      </c>
      <c r="D972" s="156"/>
      <c r="E972" s="157"/>
      <c r="F972" s="45"/>
    </row>
    <row r="973" spans="1:6" ht="14.25">
      <c r="A973" s="158" t="s">
        <v>134</v>
      </c>
      <c r="B973" s="120"/>
      <c r="C973" s="92">
        <v>0</v>
      </c>
      <c r="D973" s="156"/>
      <c r="E973" s="157"/>
      <c r="F973" s="45"/>
    </row>
    <row r="974" spans="1:6" ht="14.25">
      <c r="A974" s="158" t="s">
        <v>877</v>
      </c>
      <c r="B974" s="120"/>
      <c r="C974" s="92">
        <v>18</v>
      </c>
      <c r="D974" s="156"/>
      <c r="E974" s="157">
        <v>30</v>
      </c>
      <c r="F974" s="45"/>
    </row>
    <row r="975" spans="1:6" ht="14.25">
      <c r="A975" s="158" t="s">
        <v>878</v>
      </c>
      <c r="B975" s="120"/>
      <c r="C975" s="92">
        <v>0</v>
      </c>
      <c r="D975" s="156"/>
      <c r="E975" s="157"/>
      <c r="F975" s="45"/>
    </row>
    <row r="976" spans="1:6" ht="14.25">
      <c r="A976" s="158" t="s">
        <v>879</v>
      </c>
      <c r="B976" s="120"/>
      <c r="C976" s="92">
        <v>0</v>
      </c>
      <c r="D976" s="156"/>
      <c r="E976" s="157">
        <v>0</v>
      </c>
      <c r="F976" s="45"/>
    </row>
    <row r="977" spans="1:6" ht="27">
      <c r="A977" s="158" t="s">
        <v>880</v>
      </c>
      <c r="B977" s="120"/>
      <c r="C977" s="92">
        <v>0</v>
      </c>
      <c r="D977" s="156"/>
      <c r="E977" s="157">
        <v>0</v>
      </c>
      <c r="F977" s="45"/>
    </row>
    <row r="978" spans="1:6" ht="27">
      <c r="A978" s="158" t="s">
        <v>881</v>
      </c>
      <c r="B978" s="120"/>
      <c r="C978" s="92">
        <v>0</v>
      </c>
      <c r="D978" s="156"/>
      <c r="E978" s="157"/>
      <c r="F978" s="45"/>
    </row>
    <row r="979" spans="1:6" ht="14.25">
      <c r="A979" s="158" t="s">
        <v>882</v>
      </c>
      <c r="B979" s="120"/>
      <c r="C979" s="92">
        <v>0</v>
      </c>
      <c r="D979" s="156"/>
      <c r="E979" s="157"/>
      <c r="F979" s="45"/>
    </row>
    <row r="980" spans="1:6" ht="14.25">
      <c r="A980" s="158" t="s">
        <v>883</v>
      </c>
      <c r="B980" s="120">
        <v>300</v>
      </c>
      <c r="C980" s="92">
        <v>1442</v>
      </c>
      <c r="D980" s="156">
        <f>C980/B980*100</f>
        <v>480.7</v>
      </c>
      <c r="E980" s="157">
        <v>41.8</v>
      </c>
      <c r="F980" s="45"/>
    </row>
    <row r="981" spans="1:6" ht="14.25">
      <c r="A981" s="155" t="s">
        <v>884</v>
      </c>
      <c r="B981" s="92">
        <f>SUM(B982:B986)</f>
        <v>32</v>
      </c>
      <c r="C981" s="92">
        <f>SUM(C982:C986)</f>
        <v>82</v>
      </c>
      <c r="D981" s="156">
        <f>C981/B981*100</f>
        <v>256.3</v>
      </c>
      <c r="E981" s="157">
        <v>48.5</v>
      </c>
      <c r="F981" s="45"/>
    </row>
    <row r="982" spans="1:6" ht="14.25">
      <c r="A982" s="158" t="s">
        <v>464</v>
      </c>
      <c r="B982" s="120">
        <v>8</v>
      </c>
      <c r="C982" s="92">
        <v>8</v>
      </c>
      <c r="D982" s="156">
        <f>C982/B982*100</f>
        <v>100</v>
      </c>
      <c r="E982" s="157">
        <v>100</v>
      </c>
      <c r="F982" s="45"/>
    </row>
    <row r="983" spans="1:6" ht="14.25">
      <c r="A983" s="158" t="s">
        <v>885</v>
      </c>
      <c r="B983" s="120">
        <v>24</v>
      </c>
      <c r="C983" s="92">
        <v>24</v>
      </c>
      <c r="D983" s="156">
        <f>C983/B983*100</f>
        <v>100</v>
      </c>
      <c r="E983" s="157">
        <v>114.3</v>
      </c>
      <c r="F983" s="45"/>
    </row>
    <row r="984" spans="1:6" ht="14.25">
      <c r="A984" s="158" t="s">
        <v>886</v>
      </c>
      <c r="B984" s="120"/>
      <c r="C984" s="92">
        <v>50</v>
      </c>
      <c r="D984" s="156"/>
      <c r="E984" s="157"/>
      <c r="F984" s="45"/>
    </row>
    <row r="985" spans="1:6" ht="14.25">
      <c r="A985" s="158" t="s">
        <v>887</v>
      </c>
      <c r="B985" s="120"/>
      <c r="C985" s="92">
        <v>0</v>
      </c>
      <c r="D985" s="156"/>
      <c r="E985" s="157"/>
      <c r="F985" s="45"/>
    </row>
    <row r="986" spans="1:6" ht="27">
      <c r="A986" s="158" t="s">
        <v>888</v>
      </c>
      <c r="B986" s="120"/>
      <c r="C986" s="92">
        <v>0</v>
      </c>
      <c r="D986" s="156"/>
      <c r="E986" s="157">
        <v>0</v>
      </c>
      <c r="F986" s="45"/>
    </row>
    <row r="987" spans="1:6" ht="14.25">
      <c r="A987" s="155" t="s">
        <v>889</v>
      </c>
      <c r="B987" s="92">
        <f>SUM(B988:B993)</f>
        <v>6065</v>
      </c>
      <c r="C987" s="92">
        <f>SUM(C988:C993)</f>
        <v>8511</v>
      </c>
      <c r="D987" s="156">
        <f>C987/B987*100</f>
        <v>140.3</v>
      </c>
      <c r="E987" s="157">
        <v>242.8</v>
      </c>
      <c r="F987" s="45"/>
    </row>
    <row r="988" spans="1:6" ht="27">
      <c r="A988" s="158" t="s">
        <v>890</v>
      </c>
      <c r="B988" s="120"/>
      <c r="C988" s="92">
        <v>523</v>
      </c>
      <c r="D988" s="156"/>
      <c r="E988" s="157">
        <v>164</v>
      </c>
      <c r="F988" s="45"/>
    </row>
    <row r="989" spans="1:6" ht="27">
      <c r="A989" s="158" t="s">
        <v>891</v>
      </c>
      <c r="B989" s="120"/>
      <c r="C989" s="92">
        <v>0</v>
      </c>
      <c r="D989" s="156"/>
      <c r="E989" s="157"/>
      <c r="F989" s="45"/>
    </row>
    <row r="990" spans="1:6" ht="27">
      <c r="A990" s="158" t="s">
        <v>892</v>
      </c>
      <c r="B990" s="120">
        <v>4865</v>
      </c>
      <c r="C990" s="92">
        <v>4818</v>
      </c>
      <c r="D990" s="156"/>
      <c r="E990" s="157">
        <v>0</v>
      </c>
      <c r="F990" s="45"/>
    </row>
    <row r="991" spans="1:6" ht="27">
      <c r="A991" s="158" t="s">
        <v>893</v>
      </c>
      <c r="B991" s="120"/>
      <c r="C991" s="92">
        <v>0</v>
      </c>
      <c r="D991" s="156"/>
      <c r="E991" s="157"/>
      <c r="F991" s="45"/>
    </row>
    <row r="992" spans="1:6" ht="27">
      <c r="A992" s="158" t="s">
        <v>894</v>
      </c>
      <c r="B992" s="120"/>
      <c r="C992" s="92">
        <v>0</v>
      </c>
      <c r="D992" s="156"/>
      <c r="E992" s="157"/>
      <c r="F992" s="45"/>
    </row>
    <row r="993" spans="1:6" ht="27">
      <c r="A993" s="158" t="s">
        <v>895</v>
      </c>
      <c r="B993" s="120">
        <v>1200</v>
      </c>
      <c r="C993" s="92">
        <v>3170</v>
      </c>
      <c r="D993" s="156">
        <f>C993/B993*100</f>
        <v>264.2</v>
      </c>
      <c r="E993" s="157">
        <v>271.6</v>
      </c>
      <c r="F993" s="45"/>
    </row>
    <row r="994" spans="1:6" ht="14.25">
      <c r="A994" s="155" t="s">
        <v>896</v>
      </c>
      <c r="B994" s="120"/>
      <c r="C994" s="92">
        <f>SUM(C995:C1000)</f>
        <v>47</v>
      </c>
      <c r="D994" s="156"/>
      <c r="E994" s="157">
        <v>95.9</v>
      </c>
      <c r="F994" s="45"/>
    </row>
    <row r="995" spans="1:6" ht="14.25">
      <c r="A995" s="158" t="s">
        <v>897</v>
      </c>
      <c r="B995" s="120"/>
      <c r="C995" s="92">
        <v>0</v>
      </c>
      <c r="D995" s="156"/>
      <c r="E995" s="157"/>
      <c r="F995" s="45"/>
    </row>
    <row r="996" spans="1:6" ht="14.25">
      <c r="A996" s="158" t="s">
        <v>898</v>
      </c>
      <c r="B996" s="120"/>
      <c r="C996" s="92">
        <v>0</v>
      </c>
      <c r="D996" s="156"/>
      <c r="E996" s="157"/>
      <c r="F996" s="45"/>
    </row>
    <row r="997" spans="1:6" ht="14.25">
      <c r="A997" s="158" t="s">
        <v>899</v>
      </c>
      <c r="B997" s="120"/>
      <c r="C997" s="92">
        <v>47</v>
      </c>
      <c r="D997" s="156"/>
      <c r="E997" s="157">
        <v>95.9</v>
      </c>
      <c r="F997" s="45"/>
    </row>
    <row r="998" spans="1:6" ht="14.25">
      <c r="A998" s="158" t="s">
        <v>900</v>
      </c>
      <c r="B998" s="120"/>
      <c r="C998" s="92">
        <v>0</v>
      </c>
      <c r="D998" s="156"/>
      <c r="E998" s="157"/>
      <c r="F998" s="45"/>
    </row>
    <row r="999" spans="1:6" ht="27">
      <c r="A999" s="158" t="s">
        <v>901</v>
      </c>
      <c r="B999" s="120"/>
      <c r="C999" s="92">
        <v>0</v>
      </c>
      <c r="D999" s="156"/>
      <c r="E999" s="157"/>
      <c r="F999" s="45"/>
    </row>
    <row r="1000" spans="1:6" ht="27">
      <c r="A1000" s="158" t="s">
        <v>902</v>
      </c>
      <c r="B1000" s="120"/>
      <c r="C1000" s="92">
        <v>0</v>
      </c>
      <c r="D1000" s="156"/>
      <c r="E1000" s="157"/>
      <c r="F1000" s="45"/>
    </row>
    <row r="1001" spans="1:6" ht="14.25">
      <c r="A1001" s="155" t="s">
        <v>903</v>
      </c>
      <c r="B1001" s="120"/>
      <c r="C1001" s="92">
        <f>SUM(C1002:C1004)</f>
        <v>0</v>
      </c>
      <c r="D1001" s="156"/>
      <c r="E1001" s="157"/>
      <c r="F1001" s="45"/>
    </row>
    <row r="1002" spans="1:6" ht="14.25">
      <c r="A1002" s="158" t="s">
        <v>904</v>
      </c>
      <c r="B1002" s="120"/>
      <c r="C1002" s="92">
        <v>0</v>
      </c>
      <c r="D1002" s="156"/>
      <c r="E1002" s="157"/>
      <c r="F1002" s="45"/>
    </row>
    <row r="1003" spans="1:6" ht="14.25">
      <c r="A1003" s="158" t="s">
        <v>905</v>
      </c>
      <c r="B1003" s="120"/>
      <c r="C1003" s="92">
        <v>0</v>
      </c>
      <c r="D1003" s="156"/>
      <c r="E1003" s="157"/>
      <c r="F1003" s="45"/>
    </row>
    <row r="1004" spans="1:6" ht="14.25">
      <c r="A1004" s="158" t="s">
        <v>906</v>
      </c>
      <c r="B1004" s="120"/>
      <c r="C1004" s="92">
        <v>0</v>
      </c>
      <c r="D1004" s="156"/>
      <c r="E1004" s="157"/>
      <c r="F1004" s="45"/>
    </row>
    <row r="1005" spans="1:6" ht="27">
      <c r="A1005" s="155" t="s">
        <v>907</v>
      </c>
      <c r="B1005" s="120"/>
      <c r="C1005" s="92">
        <f>C1006+C1007</f>
        <v>225</v>
      </c>
      <c r="D1005" s="156"/>
      <c r="E1005" s="157">
        <v>560</v>
      </c>
      <c r="F1005" s="45"/>
    </row>
    <row r="1006" spans="1:6" ht="27">
      <c r="A1006" s="158" t="s">
        <v>908</v>
      </c>
      <c r="B1006" s="120"/>
      <c r="C1006" s="92">
        <v>0</v>
      </c>
      <c r="D1006" s="156"/>
      <c r="E1006" s="157"/>
      <c r="F1006" s="45"/>
    </row>
    <row r="1007" spans="1:6" ht="27">
      <c r="A1007" s="158" t="s">
        <v>909</v>
      </c>
      <c r="B1007" s="120"/>
      <c r="C1007" s="92">
        <v>225</v>
      </c>
      <c r="D1007" s="156"/>
      <c r="E1007" s="157">
        <v>560</v>
      </c>
      <c r="F1007" s="45"/>
    </row>
    <row r="1008" spans="1:6" ht="14.25">
      <c r="A1008" s="155" t="s">
        <v>910</v>
      </c>
      <c r="B1008" s="92">
        <f>SUM(B1009,B1039,B1049,B1059,B1064,B1071,B1076)</f>
        <v>2383</v>
      </c>
      <c r="C1008" s="92">
        <f>SUM(C1009,C1039,C1049,C1059,C1064,C1071,C1076)</f>
        <v>5929</v>
      </c>
      <c r="D1008" s="156">
        <f>C1008/B1008*100</f>
        <v>248.8</v>
      </c>
      <c r="E1008" s="157">
        <v>30.9</v>
      </c>
      <c r="F1008" s="45"/>
    </row>
    <row r="1009" spans="1:6" ht="14.25">
      <c r="A1009" s="155" t="s">
        <v>911</v>
      </c>
      <c r="B1009" s="92">
        <f>SUM(B1010:B1038)</f>
        <v>1687</v>
      </c>
      <c r="C1009" s="92">
        <f>SUM(C1010:C1038)</f>
        <v>3710</v>
      </c>
      <c r="D1009" s="156">
        <f>C1009/B1009*100</f>
        <v>219.9</v>
      </c>
      <c r="E1009" s="157">
        <v>135.6</v>
      </c>
      <c r="F1009" s="45"/>
    </row>
    <row r="1010" spans="1:6" ht="14.25">
      <c r="A1010" s="158" t="s">
        <v>132</v>
      </c>
      <c r="B1010" s="92">
        <v>928</v>
      </c>
      <c r="C1010" s="92">
        <v>1209</v>
      </c>
      <c r="D1010" s="156">
        <f>C1010/B1010*100</f>
        <v>130.3</v>
      </c>
      <c r="E1010" s="157">
        <v>99.6</v>
      </c>
      <c r="F1010" s="45"/>
    </row>
    <row r="1011" spans="1:6" ht="14.25">
      <c r="A1011" s="158" t="s">
        <v>133</v>
      </c>
      <c r="B1011" s="120"/>
      <c r="C1011" s="92">
        <v>0</v>
      </c>
      <c r="D1011" s="156"/>
      <c r="E1011" s="157">
        <v>0</v>
      </c>
      <c r="F1011" s="45"/>
    </row>
    <row r="1012" spans="1:6" ht="14.25">
      <c r="A1012" s="158" t="s">
        <v>134</v>
      </c>
      <c r="B1012" s="120"/>
      <c r="C1012" s="92">
        <v>0</v>
      </c>
      <c r="D1012" s="156"/>
      <c r="E1012" s="157"/>
      <c r="F1012" s="45"/>
    </row>
    <row r="1013" spans="1:6" ht="14.25">
      <c r="A1013" s="158" t="s">
        <v>912</v>
      </c>
      <c r="B1013" s="120"/>
      <c r="C1013" s="92">
        <v>0</v>
      </c>
      <c r="D1013" s="156"/>
      <c r="E1013" s="157"/>
      <c r="F1013" s="45"/>
    </row>
    <row r="1014" spans="1:6" ht="14.25">
      <c r="A1014" s="158" t="s">
        <v>913</v>
      </c>
      <c r="B1014" s="120"/>
      <c r="C1014" s="92">
        <v>0</v>
      </c>
      <c r="D1014" s="156"/>
      <c r="E1014" s="157"/>
      <c r="F1014" s="45"/>
    </row>
    <row r="1015" spans="1:6" ht="14.25">
      <c r="A1015" s="158" t="s">
        <v>914</v>
      </c>
      <c r="B1015" s="92">
        <v>200</v>
      </c>
      <c r="C1015" s="92">
        <v>325</v>
      </c>
      <c r="D1015" s="156">
        <f>C1015/B1015*100</f>
        <v>162.5</v>
      </c>
      <c r="E1015" s="157">
        <v>77</v>
      </c>
      <c r="F1015" s="45"/>
    </row>
    <row r="1016" spans="1:6" ht="14.25">
      <c r="A1016" s="158" t="s">
        <v>915</v>
      </c>
      <c r="B1016" s="120"/>
      <c r="C1016" s="92">
        <v>0</v>
      </c>
      <c r="D1016" s="156"/>
      <c r="E1016" s="157"/>
      <c r="F1016" s="45"/>
    </row>
    <row r="1017" spans="1:6" ht="14.25">
      <c r="A1017" s="158" t="s">
        <v>916</v>
      </c>
      <c r="B1017" s="120"/>
      <c r="C1017" s="92">
        <v>0</v>
      </c>
      <c r="D1017" s="156"/>
      <c r="E1017" s="157"/>
      <c r="F1017" s="45"/>
    </row>
    <row r="1018" spans="1:6" ht="27">
      <c r="A1018" s="158" t="s">
        <v>917</v>
      </c>
      <c r="B1018" s="120"/>
      <c r="C1018" s="92">
        <v>0</v>
      </c>
      <c r="D1018" s="156"/>
      <c r="E1018" s="157"/>
      <c r="F1018" s="45"/>
    </row>
    <row r="1019" spans="1:6" ht="14.25">
      <c r="A1019" s="158" t="s">
        <v>918</v>
      </c>
      <c r="B1019" s="92">
        <v>62</v>
      </c>
      <c r="C1019" s="92">
        <v>62</v>
      </c>
      <c r="D1019" s="156">
        <f>C1019/B1019*100</f>
        <v>100</v>
      </c>
      <c r="E1019" s="157">
        <v>54.9</v>
      </c>
      <c r="F1019" s="45"/>
    </row>
    <row r="1020" spans="1:6" ht="14.25">
      <c r="A1020" s="158" t="s">
        <v>919</v>
      </c>
      <c r="B1020" s="120"/>
      <c r="C1020" s="92">
        <v>0</v>
      </c>
      <c r="D1020" s="156"/>
      <c r="E1020" s="157"/>
      <c r="F1020" s="45"/>
    </row>
    <row r="1021" spans="1:6" ht="14.25">
      <c r="A1021" s="158" t="s">
        <v>920</v>
      </c>
      <c r="B1021" s="120"/>
      <c r="C1021" s="92">
        <v>0</v>
      </c>
      <c r="D1021" s="156"/>
      <c r="E1021" s="157"/>
      <c r="F1021" s="45"/>
    </row>
    <row r="1022" spans="1:6" ht="27">
      <c r="A1022" s="158" t="s">
        <v>921</v>
      </c>
      <c r="B1022" s="120"/>
      <c r="C1022" s="92">
        <v>0</v>
      </c>
      <c r="D1022" s="156"/>
      <c r="E1022" s="157"/>
      <c r="F1022" s="45"/>
    </row>
    <row r="1023" spans="1:6" ht="27">
      <c r="A1023" s="158" t="s">
        <v>922</v>
      </c>
      <c r="B1023" s="120"/>
      <c r="C1023" s="92">
        <v>0</v>
      </c>
      <c r="D1023" s="156"/>
      <c r="E1023" s="157"/>
      <c r="F1023" s="45"/>
    </row>
    <row r="1024" spans="1:6" ht="14.25">
      <c r="A1024" s="158" t="s">
        <v>923</v>
      </c>
      <c r="B1024" s="120"/>
      <c r="C1024" s="92">
        <v>820</v>
      </c>
      <c r="D1024" s="156"/>
      <c r="E1024" s="157">
        <v>241.2</v>
      </c>
      <c r="F1024" s="45"/>
    </row>
    <row r="1025" spans="1:6" ht="14.25">
      <c r="A1025" s="158" t="s">
        <v>924</v>
      </c>
      <c r="B1025" s="120"/>
      <c r="C1025" s="92">
        <v>0</v>
      </c>
      <c r="D1025" s="156"/>
      <c r="E1025" s="157"/>
      <c r="F1025" s="45"/>
    </row>
    <row r="1026" spans="1:6" ht="14.25">
      <c r="A1026" s="158" t="s">
        <v>925</v>
      </c>
      <c r="B1026" s="120"/>
      <c r="C1026" s="92">
        <v>0</v>
      </c>
      <c r="D1026" s="156"/>
      <c r="E1026" s="157"/>
      <c r="F1026" s="45"/>
    </row>
    <row r="1027" spans="1:6" ht="14.25">
      <c r="A1027" s="158" t="s">
        <v>926</v>
      </c>
      <c r="B1027" s="120"/>
      <c r="C1027" s="92">
        <v>0</v>
      </c>
      <c r="D1027" s="156"/>
      <c r="E1027" s="157"/>
      <c r="F1027" s="45"/>
    </row>
    <row r="1028" spans="1:6" ht="14.25">
      <c r="A1028" s="158" t="s">
        <v>927</v>
      </c>
      <c r="B1028" s="120"/>
      <c r="C1028" s="92">
        <v>0</v>
      </c>
      <c r="D1028" s="156"/>
      <c r="E1028" s="157"/>
      <c r="F1028" s="45"/>
    </row>
    <row r="1029" spans="1:6" ht="14.25">
      <c r="A1029" s="158" t="s">
        <v>928</v>
      </c>
      <c r="B1029" s="120"/>
      <c r="C1029" s="92">
        <v>0</v>
      </c>
      <c r="D1029" s="156"/>
      <c r="E1029" s="157"/>
      <c r="F1029" s="45"/>
    </row>
    <row r="1030" spans="1:6" ht="14.25">
      <c r="A1030" s="158" t="s">
        <v>929</v>
      </c>
      <c r="B1030" s="120"/>
      <c r="C1030" s="92">
        <v>0</v>
      </c>
      <c r="D1030" s="156"/>
      <c r="E1030" s="157"/>
      <c r="F1030" s="45"/>
    </row>
    <row r="1031" spans="1:6" ht="14.25">
      <c r="A1031" s="158" t="s">
        <v>930</v>
      </c>
      <c r="B1031" s="120"/>
      <c r="C1031" s="92">
        <v>0</v>
      </c>
      <c r="D1031" s="156"/>
      <c r="E1031" s="157"/>
      <c r="F1031" s="45"/>
    </row>
    <row r="1032" spans="1:6" ht="14.25">
      <c r="A1032" s="158" t="s">
        <v>931</v>
      </c>
      <c r="B1032" s="120"/>
      <c r="C1032" s="92">
        <v>0</v>
      </c>
      <c r="D1032" s="156"/>
      <c r="E1032" s="157"/>
      <c r="F1032" s="45"/>
    </row>
    <row r="1033" spans="1:6" ht="14.25">
      <c r="A1033" s="158" t="s">
        <v>932</v>
      </c>
      <c r="B1033" s="120"/>
      <c r="C1033" s="92">
        <v>0</v>
      </c>
      <c r="D1033" s="156"/>
      <c r="E1033" s="157"/>
      <c r="F1033" s="45"/>
    </row>
    <row r="1034" spans="1:6" ht="14.25">
      <c r="A1034" s="158" t="s">
        <v>933</v>
      </c>
      <c r="B1034" s="120"/>
      <c r="C1034" s="92">
        <v>0</v>
      </c>
      <c r="D1034" s="156"/>
      <c r="E1034" s="157"/>
      <c r="F1034" s="45"/>
    </row>
    <row r="1035" spans="1:6" ht="14.25">
      <c r="A1035" s="158" t="s">
        <v>934</v>
      </c>
      <c r="B1035" s="120"/>
      <c r="C1035" s="92">
        <v>0</v>
      </c>
      <c r="D1035" s="156"/>
      <c r="E1035" s="157">
        <v>0</v>
      </c>
      <c r="F1035" s="45"/>
    </row>
    <row r="1036" spans="1:6" ht="14.25">
      <c r="A1036" s="158" t="s">
        <v>935</v>
      </c>
      <c r="B1036" s="120"/>
      <c r="C1036" s="92">
        <v>0</v>
      </c>
      <c r="D1036" s="156"/>
      <c r="E1036" s="157"/>
      <c r="F1036" s="45"/>
    </row>
    <row r="1037" spans="1:6" ht="27">
      <c r="A1037" s="158" t="s">
        <v>936</v>
      </c>
      <c r="B1037" s="120"/>
      <c r="C1037" s="92">
        <v>0</v>
      </c>
      <c r="D1037" s="156"/>
      <c r="E1037" s="157"/>
      <c r="F1037" s="45"/>
    </row>
    <row r="1038" spans="1:6" ht="27">
      <c r="A1038" s="158" t="s">
        <v>937</v>
      </c>
      <c r="B1038" s="92">
        <v>497</v>
      </c>
      <c r="C1038" s="92">
        <v>1294</v>
      </c>
      <c r="D1038" s="156">
        <f>C1038/B1038*100</f>
        <v>260.4</v>
      </c>
      <c r="E1038" s="157">
        <v>203.1</v>
      </c>
      <c r="F1038" s="45"/>
    </row>
    <row r="1039" spans="1:6" ht="14.25">
      <c r="A1039" s="155" t="s">
        <v>938</v>
      </c>
      <c r="B1039" s="120"/>
      <c r="C1039" s="92">
        <f>SUM(C1040:C1048)</f>
        <v>0</v>
      </c>
      <c r="D1039" s="156"/>
      <c r="E1039" s="157"/>
      <c r="F1039" s="45"/>
    </row>
    <row r="1040" spans="1:6" ht="14.25">
      <c r="A1040" s="158" t="s">
        <v>132</v>
      </c>
      <c r="B1040" s="120"/>
      <c r="C1040" s="92">
        <v>0</v>
      </c>
      <c r="D1040" s="156"/>
      <c r="E1040" s="157"/>
      <c r="F1040" s="45"/>
    </row>
    <row r="1041" spans="1:6" ht="14.25">
      <c r="A1041" s="158" t="s">
        <v>133</v>
      </c>
      <c r="B1041" s="120"/>
      <c r="C1041" s="92">
        <v>0</v>
      </c>
      <c r="D1041" s="156"/>
      <c r="E1041" s="157"/>
      <c r="F1041" s="45"/>
    </row>
    <row r="1042" spans="1:6" ht="14.25">
      <c r="A1042" s="158" t="s">
        <v>134</v>
      </c>
      <c r="B1042" s="120"/>
      <c r="C1042" s="92">
        <v>0</v>
      </c>
      <c r="D1042" s="156"/>
      <c r="E1042" s="157"/>
      <c r="F1042" s="45"/>
    </row>
    <row r="1043" spans="1:6" ht="14.25">
      <c r="A1043" s="158" t="s">
        <v>939</v>
      </c>
      <c r="B1043" s="120"/>
      <c r="C1043" s="92">
        <v>0</v>
      </c>
      <c r="D1043" s="156"/>
      <c r="E1043" s="157"/>
      <c r="F1043" s="45"/>
    </row>
    <row r="1044" spans="1:6" ht="14.25">
      <c r="A1044" s="158" t="s">
        <v>940</v>
      </c>
      <c r="B1044" s="120"/>
      <c r="C1044" s="92">
        <v>0</v>
      </c>
      <c r="D1044" s="156"/>
      <c r="E1044" s="157"/>
      <c r="F1044" s="45"/>
    </row>
    <row r="1045" spans="1:6" ht="14.25">
      <c r="A1045" s="158" t="s">
        <v>941</v>
      </c>
      <c r="B1045" s="120"/>
      <c r="C1045" s="92">
        <v>0</v>
      </c>
      <c r="D1045" s="156"/>
      <c r="E1045" s="157"/>
      <c r="F1045" s="45"/>
    </row>
    <row r="1046" spans="1:6" ht="14.25">
      <c r="A1046" s="158" t="s">
        <v>942</v>
      </c>
      <c r="B1046" s="120"/>
      <c r="C1046" s="92">
        <v>0</v>
      </c>
      <c r="D1046" s="156"/>
      <c r="E1046" s="157"/>
      <c r="F1046" s="45"/>
    </row>
    <row r="1047" spans="1:6" ht="14.25">
      <c r="A1047" s="158" t="s">
        <v>943</v>
      </c>
      <c r="B1047" s="120"/>
      <c r="C1047" s="92">
        <v>0</v>
      </c>
      <c r="D1047" s="156"/>
      <c r="E1047" s="157"/>
      <c r="F1047" s="45"/>
    </row>
    <row r="1048" spans="1:6" ht="14.25">
      <c r="A1048" s="158" t="s">
        <v>944</v>
      </c>
      <c r="B1048" s="120"/>
      <c r="C1048" s="92">
        <v>0</v>
      </c>
      <c r="D1048" s="156"/>
      <c r="E1048" s="157"/>
      <c r="F1048" s="45"/>
    </row>
    <row r="1049" spans="1:6" ht="14.25">
      <c r="A1049" s="155" t="s">
        <v>945</v>
      </c>
      <c r="B1049" s="120"/>
      <c r="C1049" s="92">
        <f>SUM(C1050:C1058)</f>
        <v>0</v>
      </c>
      <c r="D1049" s="156"/>
      <c r="E1049" s="157"/>
      <c r="F1049" s="45"/>
    </row>
    <row r="1050" spans="1:6" ht="14.25">
      <c r="A1050" s="158" t="s">
        <v>132</v>
      </c>
      <c r="B1050" s="120"/>
      <c r="C1050" s="92">
        <v>0</v>
      </c>
      <c r="D1050" s="156"/>
      <c r="E1050" s="157"/>
      <c r="F1050" s="45"/>
    </row>
    <row r="1051" spans="1:6" ht="14.25">
      <c r="A1051" s="158" t="s">
        <v>133</v>
      </c>
      <c r="B1051" s="120"/>
      <c r="C1051" s="92">
        <v>0</v>
      </c>
      <c r="D1051" s="156"/>
      <c r="E1051" s="157"/>
      <c r="F1051" s="45"/>
    </row>
    <row r="1052" spans="1:6" ht="14.25">
      <c r="A1052" s="158" t="s">
        <v>134</v>
      </c>
      <c r="B1052" s="120"/>
      <c r="C1052" s="92">
        <v>0</v>
      </c>
      <c r="D1052" s="156"/>
      <c r="E1052" s="157"/>
      <c r="F1052" s="45"/>
    </row>
    <row r="1053" spans="1:6" ht="14.25">
      <c r="A1053" s="158" t="s">
        <v>946</v>
      </c>
      <c r="B1053" s="120"/>
      <c r="C1053" s="92">
        <v>0</v>
      </c>
      <c r="D1053" s="156"/>
      <c r="E1053" s="157"/>
      <c r="F1053" s="45"/>
    </row>
    <row r="1054" spans="1:6" ht="14.25">
      <c r="A1054" s="158" t="s">
        <v>947</v>
      </c>
      <c r="B1054" s="120"/>
      <c r="C1054" s="92">
        <v>0</v>
      </c>
      <c r="D1054" s="156"/>
      <c r="E1054" s="157"/>
      <c r="F1054" s="45"/>
    </row>
    <row r="1055" spans="1:6" ht="14.25">
      <c r="A1055" s="158" t="s">
        <v>948</v>
      </c>
      <c r="B1055" s="120"/>
      <c r="C1055" s="92">
        <v>0</v>
      </c>
      <c r="D1055" s="156"/>
      <c r="E1055" s="157"/>
      <c r="F1055" s="45"/>
    </row>
    <row r="1056" spans="1:6" ht="14.25">
      <c r="A1056" s="158" t="s">
        <v>949</v>
      </c>
      <c r="B1056" s="120"/>
      <c r="C1056" s="92">
        <v>0</v>
      </c>
      <c r="D1056" s="156"/>
      <c r="E1056" s="157"/>
      <c r="F1056" s="45"/>
    </row>
    <row r="1057" spans="1:6" ht="14.25">
      <c r="A1057" s="158" t="s">
        <v>950</v>
      </c>
      <c r="B1057" s="120"/>
      <c r="C1057" s="92">
        <v>0</v>
      </c>
      <c r="D1057" s="156"/>
      <c r="E1057" s="157"/>
      <c r="F1057" s="45"/>
    </row>
    <row r="1058" spans="1:6" ht="27">
      <c r="A1058" s="158" t="s">
        <v>951</v>
      </c>
      <c r="B1058" s="120"/>
      <c r="C1058" s="92">
        <v>0</v>
      </c>
      <c r="D1058" s="156"/>
      <c r="E1058" s="157"/>
      <c r="F1058" s="45"/>
    </row>
    <row r="1059" spans="1:6" ht="27">
      <c r="A1059" s="155" t="s">
        <v>952</v>
      </c>
      <c r="B1059" s="120"/>
      <c r="C1059" s="92">
        <f>SUM(C1060:C1063)</f>
        <v>638</v>
      </c>
      <c r="D1059" s="156"/>
      <c r="E1059" s="157">
        <v>31.2</v>
      </c>
      <c r="F1059" s="45"/>
    </row>
    <row r="1060" spans="1:6" ht="14.25">
      <c r="A1060" s="158" t="s">
        <v>953</v>
      </c>
      <c r="B1060" s="120"/>
      <c r="C1060" s="92">
        <v>627</v>
      </c>
      <c r="D1060" s="156"/>
      <c r="E1060" s="157">
        <v>73.1</v>
      </c>
      <c r="F1060" s="45"/>
    </row>
    <row r="1061" spans="1:6" ht="27">
      <c r="A1061" s="158" t="s">
        <v>954</v>
      </c>
      <c r="B1061" s="120"/>
      <c r="C1061" s="92">
        <v>11</v>
      </c>
      <c r="D1061" s="156"/>
      <c r="E1061" s="157">
        <v>1.2</v>
      </c>
      <c r="F1061" s="45"/>
    </row>
    <row r="1062" spans="1:6" ht="14.25">
      <c r="A1062" s="158" t="s">
        <v>955</v>
      </c>
      <c r="B1062" s="120"/>
      <c r="C1062" s="92">
        <v>0</v>
      </c>
      <c r="D1062" s="156"/>
      <c r="E1062" s="157">
        <v>0</v>
      </c>
      <c r="F1062" s="45"/>
    </row>
    <row r="1063" spans="1:6" ht="27">
      <c r="A1063" s="158" t="s">
        <v>956</v>
      </c>
      <c r="B1063" s="120"/>
      <c r="C1063" s="92">
        <v>0</v>
      </c>
      <c r="D1063" s="156"/>
      <c r="E1063" s="157">
        <v>0</v>
      </c>
      <c r="F1063" s="45"/>
    </row>
    <row r="1064" spans="1:6" ht="14.25">
      <c r="A1064" s="155" t="s">
        <v>957</v>
      </c>
      <c r="B1064" s="120"/>
      <c r="C1064" s="92">
        <f>SUM(C1065:C1070)</f>
        <v>0</v>
      </c>
      <c r="D1064" s="156"/>
      <c r="E1064" s="157"/>
      <c r="F1064" s="45"/>
    </row>
    <row r="1065" spans="1:6" ht="14.25">
      <c r="A1065" s="158" t="s">
        <v>132</v>
      </c>
      <c r="B1065" s="120"/>
      <c r="C1065" s="92">
        <v>0</v>
      </c>
      <c r="D1065" s="156"/>
      <c r="E1065" s="157"/>
      <c r="F1065" s="45"/>
    </row>
    <row r="1066" spans="1:6" ht="14.25">
      <c r="A1066" s="158" t="s">
        <v>133</v>
      </c>
      <c r="B1066" s="120"/>
      <c r="C1066" s="92">
        <v>0</v>
      </c>
      <c r="D1066" s="156"/>
      <c r="E1066" s="157"/>
      <c r="F1066" s="45"/>
    </row>
    <row r="1067" spans="1:6" ht="14.25">
      <c r="A1067" s="158" t="s">
        <v>134</v>
      </c>
      <c r="B1067" s="120"/>
      <c r="C1067" s="92">
        <v>0</v>
      </c>
      <c r="D1067" s="156"/>
      <c r="E1067" s="157"/>
      <c r="F1067" s="45"/>
    </row>
    <row r="1068" spans="1:6" ht="14.25">
      <c r="A1068" s="158" t="s">
        <v>943</v>
      </c>
      <c r="B1068" s="120"/>
      <c r="C1068" s="92">
        <v>0</v>
      </c>
      <c r="D1068" s="156"/>
      <c r="E1068" s="157"/>
      <c r="F1068" s="45"/>
    </row>
    <row r="1069" spans="1:6" ht="27">
      <c r="A1069" s="158" t="s">
        <v>958</v>
      </c>
      <c r="B1069" s="120"/>
      <c r="C1069" s="92">
        <v>0</v>
      </c>
      <c r="D1069" s="156"/>
      <c r="E1069" s="157"/>
      <c r="F1069" s="45"/>
    </row>
    <row r="1070" spans="1:6" ht="14.25">
      <c r="A1070" s="158" t="s">
        <v>959</v>
      </c>
      <c r="B1070" s="120"/>
      <c r="C1070" s="92">
        <v>0</v>
      </c>
      <c r="D1070" s="156"/>
      <c r="E1070" s="157"/>
      <c r="F1070" s="45"/>
    </row>
    <row r="1071" spans="1:6" ht="14.25">
      <c r="A1071" s="155" t="s">
        <v>960</v>
      </c>
      <c r="B1071" s="120"/>
      <c r="C1071" s="92">
        <f>SUM(C1072:C1075)</f>
        <v>0</v>
      </c>
      <c r="D1071" s="156"/>
      <c r="E1071" s="157"/>
      <c r="F1071" s="45"/>
    </row>
    <row r="1072" spans="1:6" ht="27">
      <c r="A1072" s="158" t="s">
        <v>961</v>
      </c>
      <c r="B1072" s="120"/>
      <c r="C1072" s="92">
        <v>0</v>
      </c>
      <c r="D1072" s="156"/>
      <c r="E1072" s="157"/>
      <c r="F1072" s="45"/>
    </row>
    <row r="1073" spans="1:6" ht="27">
      <c r="A1073" s="158" t="s">
        <v>962</v>
      </c>
      <c r="B1073" s="120"/>
      <c r="C1073" s="92">
        <v>0</v>
      </c>
      <c r="D1073" s="156"/>
      <c r="E1073" s="157"/>
      <c r="F1073" s="45"/>
    </row>
    <row r="1074" spans="1:6" ht="40.5">
      <c r="A1074" s="158" t="s">
        <v>963</v>
      </c>
      <c r="B1074" s="120"/>
      <c r="C1074" s="92">
        <v>0</v>
      </c>
      <c r="D1074" s="156"/>
      <c r="E1074" s="157"/>
      <c r="F1074" s="45"/>
    </row>
    <row r="1075" spans="1:6" ht="27">
      <c r="A1075" s="158" t="s">
        <v>964</v>
      </c>
      <c r="B1075" s="120"/>
      <c r="C1075" s="92">
        <v>0</v>
      </c>
      <c r="D1075" s="156"/>
      <c r="E1075" s="157"/>
      <c r="F1075" s="45"/>
    </row>
    <row r="1076" spans="1:6" ht="27">
      <c r="A1076" s="155" t="s">
        <v>965</v>
      </c>
      <c r="B1076" s="92">
        <f>SUM(B1077:B1078)</f>
        <v>696</v>
      </c>
      <c r="C1076" s="92">
        <f>SUM(C1077:C1078)</f>
        <v>1581</v>
      </c>
      <c r="D1076" s="156">
        <f>C1076/B1076*100</f>
        <v>227.2</v>
      </c>
      <c r="E1076" s="157">
        <v>10.9</v>
      </c>
      <c r="F1076" s="45"/>
    </row>
    <row r="1077" spans="1:6" ht="14.25">
      <c r="A1077" s="158" t="s">
        <v>966</v>
      </c>
      <c r="B1077" s="92">
        <v>568</v>
      </c>
      <c r="C1077" s="92">
        <v>1483</v>
      </c>
      <c r="D1077" s="156">
        <f>C1077/B1077*100</f>
        <v>261.1</v>
      </c>
      <c r="E1077" s="157">
        <v>2180.9</v>
      </c>
      <c r="F1077" s="45"/>
    </row>
    <row r="1078" spans="1:6" ht="27">
      <c r="A1078" s="158" t="s">
        <v>967</v>
      </c>
      <c r="B1078" s="92">
        <v>128</v>
      </c>
      <c r="C1078" s="92">
        <v>98</v>
      </c>
      <c r="D1078" s="156">
        <f>C1078/B1078*100</f>
        <v>76.6</v>
      </c>
      <c r="E1078" s="157">
        <v>0.6</v>
      </c>
      <c r="F1078" s="45"/>
    </row>
    <row r="1079" spans="1:6" ht="14.25">
      <c r="A1079" s="155" t="s">
        <v>968</v>
      </c>
      <c r="B1079" s="92">
        <f>SUM(B1080,B1090,B1106,B1111,B1125,B1134,B1141,B1148)</f>
        <v>4672</v>
      </c>
      <c r="C1079" s="92">
        <f>SUM(C1080,C1090,C1106,C1111,C1125,C1134,C1141,C1148)</f>
        <v>12793</v>
      </c>
      <c r="D1079" s="156">
        <f>C1079/B1079*100</f>
        <v>273.8</v>
      </c>
      <c r="E1079" s="157">
        <v>86.2</v>
      </c>
      <c r="F1079" s="45"/>
    </row>
    <row r="1080" spans="1:6" ht="14.25">
      <c r="A1080" s="155" t="s">
        <v>969</v>
      </c>
      <c r="B1080" s="92">
        <f>SUM(B1081:B1089)</f>
        <v>0</v>
      </c>
      <c r="C1080" s="92">
        <f>SUM(C1081:C1089)</f>
        <v>86</v>
      </c>
      <c r="D1080" s="156"/>
      <c r="E1080" s="157"/>
      <c r="F1080" s="45"/>
    </row>
    <row r="1081" spans="1:6" ht="14.25">
      <c r="A1081" s="158" t="s">
        <v>132</v>
      </c>
      <c r="B1081" s="120"/>
      <c r="C1081" s="92">
        <v>0</v>
      </c>
      <c r="D1081" s="156"/>
      <c r="E1081" s="157"/>
      <c r="F1081" s="45"/>
    </row>
    <row r="1082" spans="1:6" ht="14.25">
      <c r="A1082" s="158" t="s">
        <v>133</v>
      </c>
      <c r="B1082" s="120"/>
      <c r="C1082" s="92">
        <v>0</v>
      </c>
      <c r="D1082" s="156"/>
      <c r="E1082" s="157"/>
      <c r="F1082" s="45"/>
    </row>
    <row r="1083" spans="1:6" ht="14.25">
      <c r="A1083" s="158" t="s">
        <v>134</v>
      </c>
      <c r="B1083" s="120"/>
      <c r="C1083" s="92">
        <v>0</v>
      </c>
      <c r="D1083" s="156"/>
      <c r="E1083" s="157"/>
      <c r="F1083" s="45"/>
    </row>
    <row r="1084" spans="1:6" ht="27">
      <c r="A1084" s="158" t="s">
        <v>970</v>
      </c>
      <c r="B1084" s="120"/>
      <c r="C1084" s="92">
        <v>0</v>
      </c>
      <c r="D1084" s="156"/>
      <c r="E1084" s="157"/>
      <c r="F1084" s="45"/>
    </row>
    <row r="1085" spans="1:6" ht="27">
      <c r="A1085" s="158" t="s">
        <v>971</v>
      </c>
      <c r="B1085" s="120"/>
      <c r="C1085" s="92">
        <v>0</v>
      </c>
      <c r="D1085" s="156"/>
      <c r="E1085" s="157"/>
      <c r="F1085" s="45"/>
    </row>
    <row r="1086" spans="1:6" ht="27">
      <c r="A1086" s="158" t="s">
        <v>972</v>
      </c>
      <c r="B1086" s="120"/>
      <c r="C1086" s="92">
        <v>0</v>
      </c>
      <c r="D1086" s="156"/>
      <c r="E1086" s="157"/>
      <c r="F1086" s="45"/>
    </row>
    <row r="1087" spans="1:6" ht="27">
      <c r="A1087" s="158" t="s">
        <v>973</v>
      </c>
      <c r="B1087" s="120"/>
      <c r="C1087" s="92">
        <v>0</v>
      </c>
      <c r="D1087" s="156"/>
      <c r="E1087" s="157"/>
      <c r="F1087" s="45"/>
    </row>
    <row r="1088" spans="1:6" ht="27">
      <c r="A1088" s="158" t="s">
        <v>974</v>
      </c>
      <c r="B1088" s="120"/>
      <c r="C1088" s="92">
        <v>0</v>
      </c>
      <c r="D1088" s="156"/>
      <c r="E1088" s="157"/>
      <c r="F1088" s="45"/>
    </row>
    <row r="1089" spans="1:6" ht="27">
      <c r="A1089" s="158" t="s">
        <v>975</v>
      </c>
      <c r="B1089" s="120"/>
      <c r="C1089" s="92">
        <v>86</v>
      </c>
      <c r="D1089" s="156"/>
      <c r="E1089" s="157"/>
      <c r="F1089" s="45"/>
    </row>
    <row r="1090" spans="1:6" ht="14.25">
      <c r="A1090" s="155" t="s">
        <v>976</v>
      </c>
      <c r="B1090" s="92">
        <f>SUM(B1091:B1105)</f>
        <v>839</v>
      </c>
      <c r="C1090" s="92">
        <f>SUM(C1091:C1105)</f>
        <v>1063</v>
      </c>
      <c r="D1090" s="156">
        <f>C1090/B1090*100</f>
        <v>126.7</v>
      </c>
      <c r="E1090" s="157">
        <v>110</v>
      </c>
      <c r="F1090" s="45"/>
    </row>
    <row r="1091" spans="1:6" ht="14.25">
      <c r="A1091" s="158" t="s">
        <v>132</v>
      </c>
      <c r="B1091" s="120"/>
      <c r="C1091" s="92">
        <v>0</v>
      </c>
      <c r="D1091" s="156"/>
      <c r="E1091" s="157"/>
      <c r="F1091" s="45"/>
    </row>
    <row r="1092" spans="1:6" ht="14.25">
      <c r="A1092" s="158" t="s">
        <v>133</v>
      </c>
      <c r="B1092" s="120"/>
      <c r="C1092" s="92">
        <v>0</v>
      </c>
      <c r="D1092" s="156"/>
      <c r="E1092" s="157"/>
      <c r="F1092" s="45"/>
    </row>
    <row r="1093" spans="1:6" ht="14.25">
      <c r="A1093" s="158" t="s">
        <v>134</v>
      </c>
      <c r="B1093" s="120"/>
      <c r="C1093" s="92">
        <v>0</v>
      </c>
      <c r="D1093" s="156"/>
      <c r="E1093" s="157"/>
      <c r="F1093" s="45"/>
    </row>
    <row r="1094" spans="1:6" ht="14.25">
      <c r="A1094" s="158" t="s">
        <v>977</v>
      </c>
      <c r="B1094" s="92">
        <v>53</v>
      </c>
      <c r="C1094" s="92">
        <v>63</v>
      </c>
      <c r="D1094" s="156">
        <f>C1094/B1094*100</f>
        <v>118.9</v>
      </c>
      <c r="E1094" s="157">
        <v>92.7</v>
      </c>
      <c r="F1094" s="45"/>
    </row>
    <row r="1095" spans="1:6" ht="14.25">
      <c r="A1095" s="158" t="s">
        <v>978</v>
      </c>
      <c r="B1095" s="120"/>
      <c r="C1095" s="92">
        <v>0</v>
      </c>
      <c r="D1095" s="156"/>
      <c r="E1095" s="157"/>
      <c r="F1095" s="45"/>
    </row>
    <row r="1096" spans="1:6" ht="14.25">
      <c r="A1096" s="158" t="s">
        <v>979</v>
      </c>
      <c r="B1096" s="120"/>
      <c r="C1096" s="92">
        <v>0</v>
      </c>
      <c r="D1096" s="156"/>
      <c r="E1096" s="157"/>
      <c r="F1096" s="45"/>
    </row>
    <row r="1097" spans="1:6" ht="27">
      <c r="A1097" s="158" t="s">
        <v>980</v>
      </c>
      <c r="B1097" s="120"/>
      <c r="C1097" s="92">
        <v>0</v>
      </c>
      <c r="D1097" s="156"/>
      <c r="E1097" s="157"/>
      <c r="F1097" s="45"/>
    </row>
    <row r="1098" spans="1:6" ht="27">
      <c r="A1098" s="158" t="s">
        <v>981</v>
      </c>
      <c r="B1098" s="120"/>
      <c r="C1098" s="92">
        <v>0</v>
      </c>
      <c r="D1098" s="156"/>
      <c r="E1098" s="157"/>
      <c r="F1098" s="45"/>
    </row>
    <row r="1099" spans="1:6" ht="27">
      <c r="A1099" s="158" t="s">
        <v>982</v>
      </c>
      <c r="B1099" s="120"/>
      <c r="C1099" s="92">
        <v>0</v>
      </c>
      <c r="D1099" s="156"/>
      <c r="E1099" s="157"/>
      <c r="F1099" s="45"/>
    </row>
    <row r="1100" spans="1:6" ht="27">
      <c r="A1100" s="158" t="s">
        <v>983</v>
      </c>
      <c r="B1100" s="120"/>
      <c r="C1100" s="92">
        <v>0</v>
      </c>
      <c r="D1100" s="156"/>
      <c r="E1100" s="157"/>
      <c r="F1100" s="45"/>
    </row>
    <row r="1101" spans="1:6" ht="27">
      <c r="A1101" s="158" t="s">
        <v>984</v>
      </c>
      <c r="B1101" s="120"/>
      <c r="C1101" s="92">
        <v>0</v>
      </c>
      <c r="D1101" s="156"/>
      <c r="E1101" s="157"/>
      <c r="F1101" s="45"/>
    </row>
    <row r="1102" spans="1:6" ht="27">
      <c r="A1102" s="158" t="s">
        <v>985</v>
      </c>
      <c r="B1102" s="120"/>
      <c r="C1102" s="92">
        <v>0</v>
      </c>
      <c r="D1102" s="156"/>
      <c r="E1102" s="157"/>
      <c r="F1102" s="45"/>
    </row>
    <row r="1103" spans="1:6" ht="27">
      <c r="A1103" s="158" t="s">
        <v>986</v>
      </c>
      <c r="B1103" s="120"/>
      <c r="C1103" s="92">
        <v>0</v>
      </c>
      <c r="D1103" s="156"/>
      <c r="E1103" s="157"/>
      <c r="F1103" s="45"/>
    </row>
    <row r="1104" spans="1:6" ht="27">
      <c r="A1104" s="158" t="s">
        <v>987</v>
      </c>
      <c r="B1104" s="120"/>
      <c r="C1104" s="92">
        <v>0</v>
      </c>
      <c r="D1104" s="156"/>
      <c r="E1104" s="157"/>
      <c r="F1104" s="45"/>
    </row>
    <row r="1105" spans="1:6" ht="14.25">
      <c r="A1105" s="158" t="s">
        <v>988</v>
      </c>
      <c r="B1105" s="159">
        <v>786</v>
      </c>
      <c r="C1105" s="92">
        <v>1000</v>
      </c>
      <c r="D1105" s="156">
        <f>C1105/B1105*100</f>
        <v>127.2</v>
      </c>
      <c r="E1105" s="157">
        <v>111.4</v>
      </c>
      <c r="F1105" s="45"/>
    </row>
    <row r="1106" spans="1:6" ht="14.25">
      <c r="A1106" s="155" t="s">
        <v>989</v>
      </c>
      <c r="B1106" s="120"/>
      <c r="C1106" s="92">
        <f>SUM(C1107:C1110)</f>
        <v>0</v>
      </c>
      <c r="D1106" s="156"/>
      <c r="E1106" s="157"/>
      <c r="F1106" s="45"/>
    </row>
    <row r="1107" spans="1:6" ht="14.25">
      <c r="A1107" s="158" t="s">
        <v>132</v>
      </c>
      <c r="B1107" s="120"/>
      <c r="C1107" s="92">
        <v>0</v>
      </c>
      <c r="D1107" s="156"/>
      <c r="E1107" s="157"/>
      <c r="F1107" s="45"/>
    </row>
    <row r="1108" spans="1:6" ht="14.25">
      <c r="A1108" s="158" t="s">
        <v>133</v>
      </c>
      <c r="B1108" s="120"/>
      <c r="C1108" s="92">
        <v>0</v>
      </c>
      <c r="D1108" s="156"/>
      <c r="E1108" s="157"/>
      <c r="F1108" s="45"/>
    </row>
    <row r="1109" spans="1:6" ht="14.25">
      <c r="A1109" s="158" t="s">
        <v>134</v>
      </c>
      <c r="B1109" s="120"/>
      <c r="C1109" s="92">
        <v>0</v>
      </c>
      <c r="D1109" s="156"/>
      <c r="E1109" s="157"/>
      <c r="F1109" s="45"/>
    </row>
    <row r="1110" spans="1:6" ht="14.25">
      <c r="A1110" s="158" t="s">
        <v>990</v>
      </c>
      <c r="B1110" s="120"/>
      <c r="C1110" s="92">
        <v>0</v>
      </c>
      <c r="D1110" s="156"/>
      <c r="E1110" s="157"/>
      <c r="F1110" s="45"/>
    </row>
    <row r="1111" spans="1:6" ht="27">
      <c r="A1111" s="155" t="s">
        <v>991</v>
      </c>
      <c r="B1111" s="120"/>
      <c r="C1111" s="92">
        <f>SUM(C1112:C1124)</f>
        <v>0</v>
      </c>
      <c r="D1111" s="156"/>
      <c r="E1111" s="157">
        <v>0</v>
      </c>
      <c r="F1111" s="45"/>
    </row>
    <row r="1112" spans="1:6" ht="14.25">
      <c r="A1112" s="158" t="s">
        <v>132</v>
      </c>
      <c r="B1112" s="120"/>
      <c r="C1112" s="92">
        <v>0</v>
      </c>
      <c r="D1112" s="156"/>
      <c r="E1112" s="157"/>
      <c r="F1112" s="45"/>
    </row>
    <row r="1113" spans="1:6" ht="14.25">
      <c r="A1113" s="158" t="s">
        <v>133</v>
      </c>
      <c r="B1113" s="120"/>
      <c r="C1113" s="92">
        <v>0</v>
      </c>
      <c r="D1113" s="156"/>
      <c r="E1113" s="157"/>
      <c r="F1113" s="45"/>
    </row>
    <row r="1114" spans="1:6" ht="14.25">
      <c r="A1114" s="158" t="s">
        <v>134</v>
      </c>
      <c r="B1114" s="120"/>
      <c r="C1114" s="92">
        <v>0</v>
      </c>
      <c r="D1114" s="156"/>
      <c r="E1114" s="157"/>
      <c r="F1114" s="45"/>
    </row>
    <row r="1115" spans="1:6" ht="14.25">
      <c r="A1115" s="158" t="s">
        <v>992</v>
      </c>
      <c r="B1115" s="120"/>
      <c r="C1115" s="92">
        <v>0</v>
      </c>
      <c r="D1115" s="156"/>
      <c r="E1115" s="157"/>
      <c r="F1115" s="45"/>
    </row>
    <row r="1116" spans="1:6" ht="14.25">
      <c r="A1116" s="158" t="s">
        <v>993</v>
      </c>
      <c r="B1116" s="120"/>
      <c r="C1116" s="92">
        <v>0</v>
      </c>
      <c r="D1116" s="156"/>
      <c r="E1116" s="157"/>
      <c r="F1116" s="45"/>
    </row>
    <row r="1117" spans="1:6" ht="14.25">
      <c r="A1117" s="158" t="s">
        <v>994</v>
      </c>
      <c r="B1117" s="120"/>
      <c r="C1117" s="92">
        <v>0</v>
      </c>
      <c r="D1117" s="156"/>
      <c r="E1117" s="157"/>
      <c r="F1117" s="45"/>
    </row>
    <row r="1118" spans="1:6" ht="14.25">
      <c r="A1118" s="158" t="s">
        <v>995</v>
      </c>
      <c r="B1118" s="120"/>
      <c r="C1118" s="92">
        <v>0</v>
      </c>
      <c r="D1118" s="156"/>
      <c r="E1118" s="157"/>
      <c r="F1118" s="45"/>
    </row>
    <row r="1119" spans="1:6" ht="27">
      <c r="A1119" s="158" t="s">
        <v>996</v>
      </c>
      <c r="B1119" s="120"/>
      <c r="C1119" s="92">
        <v>0</v>
      </c>
      <c r="D1119" s="156"/>
      <c r="E1119" s="157"/>
      <c r="F1119" s="45"/>
    </row>
    <row r="1120" spans="1:6" ht="27">
      <c r="A1120" s="158" t="s">
        <v>997</v>
      </c>
      <c r="B1120" s="120"/>
      <c r="C1120" s="92">
        <v>0</v>
      </c>
      <c r="D1120" s="156"/>
      <c r="E1120" s="157">
        <v>0</v>
      </c>
      <c r="F1120" s="45"/>
    </row>
    <row r="1121" spans="1:6" ht="14.25">
      <c r="A1121" s="158" t="s">
        <v>998</v>
      </c>
      <c r="B1121" s="120"/>
      <c r="C1121" s="92">
        <v>0</v>
      </c>
      <c r="D1121" s="156"/>
      <c r="E1121" s="157"/>
      <c r="F1121" s="45"/>
    </row>
    <row r="1122" spans="1:6" ht="14.25">
      <c r="A1122" s="158" t="s">
        <v>943</v>
      </c>
      <c r="B1122" s="120"/>
      <c r="C1122" s="92">
        <v>0</v>
      </c>
      <c r="D1122" s="156"/>
      <c r="E1122" s="157"/>
      <c r="F1122" s="45"/>
    </row>
    <row r="1123" spans="1:6" ht="14.25">
      <c r="A1123" s="158" t="s">
        <v>999</v>
      </c>
      <c r="B1123" s="120"/>
      <c r="C1123" s="92">
        <v>0</v>
      </c>
      <c r="D1123" s="156"/>
      <c r="E1123" s="157"/>
      <c r="F1123" s="45"/>
    </row>
    <row r="1124" spans="1:6" ht="27">
      <c r="A1124" s="158" t="s">
        <v>1000</v>
      </c>
      <c r="B1124" s="120"/>
      <c r="C1124" s="92">
        <v>0</v>
      </c>
      <c r="D1124" s="156"/>
      <c r="E1124" s="157"/>
      <c r="F1124" s="45"/>
    </row>
    <row r="1125" spans="1:6" ht="14.25">
      <c r="A1125" s="155" t="s">
        <v>1001</v>
      </c>
      <c r="B1125" s="92">
        <f>SUM(B1126:B1133)</f>
        <v>323</v>
      </c>
      <c r="C1125" s="92">
        <f>SUM(C1126:C1133)</f>
        <v>632</v>
      </c>
      <c r="D1125" s="156">
        <f>C1125/B1125*100</f>
        <v>195.7</v>
      </c>
      <c r="E1125" s="157">
        <v>105.8</v>
      </c>
      <c r="F1125" s="45"/>
    </row>
    <row r="1126" spans="1:6" ht="14.25">
      <c r="A1126" s="158" t="s">
        <v>132</v>
      </c>
      <c r="B1126" s="120">
        <v>167</v>
      </c>
      <c r="C1126" s="92">
        <v>271</v>
      </c>
      <c r="D1126" s="156">
        <f>C1126/B1126*100</f>
        <v>162.3</v>
      </c>
      <c r="E1126" s="157">
        <v>101.5</v>
      </c>
      <c r="F1126" s="45"/>
    </row>
    <row r="1127" spans="1:6" ht="14.25">
      <c r="A1127" s="158" t="s">
        <v>133</v>
      </c>
      <c r="B1127" s="120"/>
      <c r="C1127" s="92">
        <v>0</v>
      </c>
      <c r="D1127" s="156"/>
      <c r="E1127" s="157"/>
      <c r="F1127" s="45"/>
    </row>
    <row r="1128" spans="1:6" ht="14.25">
      <c r="A1128" s="158" t="s">
        <v>134</v>
      </c>
      <c r="B1128" s="120"/>
      <c r="C1128" s="92">
        <v>0</v>
      </c>
      <c r="D1128" s="156"/>
      <c r="E1128" s="157"/>
      <c r="F1128" s="45"/>
    </row>
    <row r="1129" spans="1:6" ht="14.25">
      <c r="A1129" s="158" t="s">
        <v>1002</v>
      </c>
      <c r="B1129" s="120"/>
      <c r="C1129" s="92">
        <v>0</v>
      </c>
      <c r="D1129" s="156"/>
      <c r="E1129" s="157"/>
      <c r="F1129" s="45"/>
    </row>
    <row r="1130" spans="1:6" ht="14.25">
      <c r="A1130" s="158" t="s">
        <v>1003</v>
      </c>
      <c r="B1130" s="120"/>
      <c r="C1130" s="92">
        <v>0</v>
      </c>
      <c r="D1130" s="156"/>
      <c r="E1130" s="157"/>
      <c r="F1130" s="45"/>
    </row>
    <row r="1131" spans="1:6" ht="14.25">
      <c r="A1131" s="158" t="s">
        <v>1004</v>
      </c>
      <c r="B1131" s="120"/>
      <c r="C1131" s="92">
        <v>0</v>
      </c>
      <c r="D1131" s="156"/>
      <c r="E1131" s="157"/>
      <c r="F1131" s="45"/>
    </row>
    <row r="1132" spans="1:6" ht="14.25">
      <c r="A1132" s="158" t="s">
        <v>1005</v>
      </c>
      <c r="B1132" s="120"/>
      <c r="C1132" s="92">
        <v>0</v>
      </c>
      <c r="D1132" s="156"/>
      <c r="E1132" s="157"/>
      <c r="F1132" s="45"/>
    </row>
    <row r="1133" spans="1:6" ht="27">
      <c r="A1133" s="158" t="s">
        <v>1006</v>
      </c>
      <c r="B1133" s="120">
        <v>156</v>
      </c>
      <c r="C1133" s="92">
        <v>361</v>
      </c>
      <c r="D1133" s="156">
        <f>C1133/B1133*100</f>
        <v>231.4</v>
      </c>
      <c r="E1133" s="157">
        <v>116.1</v>
      </c>
      <c r="F1133" s="45"/>
    </row>
    <row r="1134" spans="1:6" ht="14.25">
      <c r="A1134" s="155" t="s">
        <v>1007</v>
      </c>
      <c r="B1134" s="120"/>
      <c r="C1134" s="92">
        <f>SUM(C1135:C1140)</f>
        <v>0</v>
      </c>
      <c r="D1134" s="156"/>
      <c r="E1134" s="157"/>
      <c r="F1134" s="45"/>
    </row>
    <row r="1135" spans="1:6" ht="14.25">
      <c r="A1135" s="158" t="s">
        <v>132</v>
      </c>
      <c r="B1135" s="120"/>
      <c r="C1135" s="92">
        <v>0</v>
      </c>
      <c r="D1135" s="156"/>
      <c r="E1135" s="157"/>
      <c r="F1135" s="45"/>
    </row>
    <row r="1136" spans="1:6" ht="14.25">
      <c r="A1136" s="158" t="s">
        <v>133</v>
      </c>
      <c r="B1136" s="120"/>
      <c r="C1136" s="92">
        <v>0</v>
      </c>
      <c r="D1136" s="156"/>
      <c r="E1136" s="157"/>
      <c r="F1136" s="45"/>
    </row>
    <row r="1137" spans="1:6" ht="14.25">
      <c r="A1137" s="158" t="s">
        <v>134</v>
      </c>
      <c r="B1137" s="120"/>
      <c r="C1137" s="92">
        <v>0</v>
      </c>
      <c r="D1137" s="156"/>
      <c r="E1137" s="157"/>
      <c r="F1137" s="45"/>
    </row>
    <row r="1138" spans="1:6" ht="27">
      <c r="A1138" s="158" t="s">
        <v>1008</v>
      </c>
      <c r="B1138" s="120"/>
      <c r="C1138" s="92">
        <v>0</v>
      </c>
      <c r="D1138" s="156"/>
      <c r="E1138" s="157"/>
      <c r="F1138" s="45"/>
    </row>
    <row r="1139" spans="1:6" ht="14.25">
      <c r="A1139" s="158" t="s">
        <v>1009</v>
      </c>
      <c r="B1139" s="120"/>
      <c r="C1139" s="92">
        <v>0</v>
      </c>
      <c r="D1139" s="156"/>
      <c r="E1139" s="157"/>
      <c r="F1139" s="45"/>
    </row>
    <row r="1140" spans="1:6" ht="27">
      <c r="A1140" s="158" t="s">
        <v>1010</v>
      </c>
      <c r="B1140" s="120"/>
      <c r="C1140" s="92">
        <v>0</v>
      </c>
      <c r="D1140" s="156"/>
      <c r="E1140" s="157"/>
      <c r="F1140" s="45"/>
    </row>
    <row r="1141" spans="1:6" ht="27">
      <c r="A1141" s="155" t="s">
        <v>1011</v>
      </c>
      <c r="B1141" s="92">
        <f>SUM(B1142:B1147)</f>
        <v>3510</v>
      </c>
      <c r="C1141" s="92">
        <f>SUM(C1142:C1147)</f>
        <v>7070</v>
      </c>
      <c r="D1141" s="156">
        <f>C1141/B1141*100</f>
        <v>201.4</v>
      </c>
      <c r="E1141" s="157">
        <v>90.6</v>
      </c>
      <c r="F1141" s="45"/>
    </row>
    <row r="1142" spans="1:6" ht="14.25">
      <c r="A1142" s="158" t="s">
        <v>132</v>
      </c>
      <c r="B1142" s="120"/>
      <c r="C1142" s="92">
        <v>0</v>
      </c>
      <c r="D1142" s="156"/>
      <c r="E1142" s="157"/>
      <c r="F1142" s="45"/>
    </row>
    <row r="1143" spans="1:6" ht="14.25">
      <c r="A1143" s="158" t="s">
        <v>133</v>
      </c>
      <c r="B1143" s="120"/>
      <c r="C1143" s="92">
        <v>0</v>
      </c>
      <c r="D1143" s="156"/>
      <c r="E1143" s="157"/>
      <c r="F1143" s="45"/>
    </row>
    <row r="1144" spans="1:6" ht="14.25">
      <c r="A1144" s="158" t="s">
        <v>134</v>
      </c>
      <c r="B1144" s="120"/>
      <c r="C1144" s="92">
        <v>0</v>
      </c>
      <c r="D1144" s="156"/>
      <c r="E1144" s="157"/>
      <c r="F1144" s="45"/>
    </row>
    <row r="1145" spans="1:6" ht="27">
      <c r="A1145" s="158" t="s">
        <v>1012</v>
      </c>
      <c r="B1145" s="120"/>
      <c r="C1145" s="92">
        <v>0</v>
      </c>
      <c r="D1145" s="156"/>
      <c r="E1145" s="157"/>
      <c r="F1145" s="45"/>
    </row>
    <row r="1146" spans="1:6" ht="14.25">
      <c r="A1146" s="158" t="s">
        <v>1013</v>
      </c>
      <c r="B1146" s="120">
        <v>3500</v>
      </c>
      <c r="C1146" s="92">
        <v>6972</v>
      </c>
      <c r="D1146" s="156">
        <f>C1146/B1146*100</f>
        <v>199.2</v>
      </c>
      <c r="E1146" s="157">
        <v>92.3</v>
      </c>
      <c r="F1146" s="45"/>
    </row>
    <row r="1147" spans="1:6" ht="27">
      <c r="A1147" s="158" t="s">
        <v>1014</v>
      </c>
      <c r="B1147" s="120">
        <v>10</v>
      </c>
      <c r="C1147" s="92">
        <v>98</v>
      </c>
      <c r="D1147" s="156">
        <f>C1147/B1147*100</f>
        <v>980</v>
      </c>
      <c r="E1147" s="157">
        <v>38.7</v>
      </c>
      <c r="F1147" s="45"/>
    </row>
    <row r="1148" spans="1:6" ht="27">
      <c r="A1148" s="155" t="s">
        <v>1015</v>
      </c>
      <c r="B1148" s="120"/>
      <c r="C1148" s="92">
        <f>SUM(C1149:C1154)</f>
        <v>3942</v>
      </c>
      <c r="D1148" s="156"/>
      <c r="E1148" s="157">
        <v>72.1</v>
      </c>
      <c r="F1148" s="45"/>
    </row>
    <row r="1149" spans="1:6" ht="14.25">
      <c r="A1149" s="158" t="s">
        <v>1016</v>
      </c>
      <c r="B1149" s="120"/>
      <c r="C1149" s="92">
        <v>0</v>
      </c>
      <c r="D1149" s="156"/>
      <c r="E1149" s="157"/>
      <c r="F1149" s="45"/>
    </row>
    <row r="1150" spans="1:6" ht="14.25">
      <c r="A1150" s="158" t="s">
        <v>1017</v>
      </c>
      <c r="B1150" s="120"/>
      <c r="C1150" s="92">
        <v>0</v>
      </c>
      <c r="D1150" s="156"/>
      <c r="E1150" s="157"/>
      <c r="F1150" s="45"/>
    </row>
    <row r="1151" spans="1:6" ht="14.25">
      <c r="A1151" s="158" t="s">
        <v>1018</v>
      </c>
      <c r="B1151" s="120"/>
      <c r="C1151" s="92">
        <v>0</v>
      </c>
      <c r="D1151" s="156"/>
      <c r="E1151" s="157"/>
      <c r="F1151" s="45"/>
    </row>
    <row r="1152" spans="1:6" ht="27">
      <c r="A1152" s="158" t="s">
        <v>1019</v>
      </c>
      <c r="B1152" s="120"/>
      <c r="C1152" s="92">
        <v>0</v>
      </c>
      <c r="D1152" s="156"/>
      <c r="E1152" s="157"/>
      <c r="F1152" s="45"/>
    </row>
    <row r="1153" spans="1:6" ht="27">
      <c r="A1153" s="158" t="s">
        <v>1020</v>
      </c>
      <c r="B1153" s="120"/>
      <c r="C1153" s="92">
        <v>0</v>
      </c>
      <c r="D1153" s="156"/>
      <c r="E1153" s="157"/>
      <c r="F1153" s="45"/>
    </row>
    <row r="1154" spans="1:6" ht="27">
      <c r="A1154" s="158" t="s">
        <v>1021</v>
      </c>
      <c r="B1154" s="120"/>
      <c r="C1154" s="92">
        <v>3942</v>
      </c>
      <c r="D1154" s="156"/>
      <c r="E1154" s="157">
        <v>72.1</v>
      </c>
      <c r="F1154" s="45"/>
    </row>
    <row r="1155" spans="1:6" ht="14.25">
      <c r="A1155" s="155" t="s">
        <v>1022</v>
      </c>
      <c r="B1155" s="92">
        <f>SUM(B1156,B1166,B1173,B1179)</f>
        <v>910</v>
      </c>
      <c r="C1155" s="92">
        <f>SUM(C1156,C1166,C1173,C1179)</f>
        <v>3214</v>
      </c>
      <c r="D1155" s="156">
        <f>C1155/B1155*100</f>
        <v>353.2</v>
      </c>
      <c r="E1155" s="157">
        <v>25.1</v>
      </c>
      <c r="F1155" s="45"/>
    </row>
    <row r="1156" spans="1:6" ht="14.25">
      <c r="A1156" s="155" t="s">
        <v>1023</v>
      </c>
      <c r="B1156" s="92">
        <f>SUM(B1157:B1165)</f>
        <v>159</v>
      </c>
      <c r="C1156" s="92">
        <f>SUM(C1157:C1165)</f>
        <v>964</v>
      </c>
      <c r="D1156" s="156">
        <f>C1156/B1156*100</f>
        <v>606.3</v>
      </c>
      <c r="E1156" s="157">
        <v>135.6</v>
      </c>
      <c r="F1156" s="45"/>
    </row>
    <row r="1157" spans="1:6" ht="14.25">
      <c r="A1157" s="158" t="s">
        <v>132</v>
      </c>
      <c r="B1157" s="120"/>
      <c r="C1157" s="92">
        <v>0</v>
      </c>
      <c r="D1157" s="156"/>
      <c r="E1157" s="157"/>
      <c r="F1157" s="45"/>
    </row>
    <row r="1158" spans="1:6" ht="14.25">
      <c r="A1158" s="158" t="s">
        <v>133</v>
      </c>
      <c r="B1158" s="120"/>
      <c r="C1158" s="92">
        <v>0</v>
      </c>
      <c r="D1158" s="156"/>
      <c r="E1158" s="157"/>
      <c r="F1158" s="45"/>
    </row>
    <row r="1159" spans="1:6" ht="14.25">
      <c r="A1159" s="158" t="s">
        <v>134</v>
      </c>
      <c r="B1159" s="120"/>
      <c r="C1159" s="92">
        <v>0</v>
      </c>
      <c r="D1159" s="156"/>
      <c r="E1159" s="157"/>
      <c r="F1159" s="45"/>
    </row>
    <row r="1160" spans="1:6" ht="14.25">
      <c r="A1160" s="158" t="s">
        <v>1024</v>
      </c>
      <c r="B1160" s="120"/>
      <c r="C1160" s="92">
        <v>0</v>
      </c>
      <c r="D1160" s="156"/>
      <c r="E1160" s="157"/>
      <c r="F1160" s="45"/>
    </row>
    <row r="1161" spans="1:6" ht="27">
      <c r="A1161" s="158" t="s">
        <v>1025</v>
      </c>
      <c r="B1161" s="120"/>
      <c r="C1161" s="92">
        <v>0</v>
      </c>
      <c r="D1161" s="156"/>
      <c r="E1161" s="157"/>
      <c r="F1161" s="45"/>
    </row>
    <row r="1162" spans="1:6" ht="14.25">
      <c r="A1162" s="158" t="s">
        <v>1026</v>
      </c>
      <c r="B1162" s="120"/>
      <c r="C1162" s="92">
        <v>0</v>
      </c>
      <c r="D1162" s="156"/>
      <c r="E1162" s="157"/>
      <c r="F1162" s="45"/>
    </row>
    <row r="1163" spans="1:6" ht="14.25">
      <c r="A1163" s="158" t="s">
        <v>1027</v>
      </c>
      <c r="B1163" s="120"/>
      <c r="C1163" s="92">
        <v>0</v>
      </c>
      <c r="D1163" s="156"/>
      <c r="E1163" s="157"/>
      <c r="F1163" s="45"/>
    </row>
    <row r="1164" spans="1:6" ht="14.25">
      <c r="A1164" s="158" t="s">
        <v>141</v>
      </c>
      <c r="B1164" s="120"/>
      <c r="C1164" s="92">
        <v>0</v>
      </c>
      <c r="D1164" s="156"/>
      <c r="E1164" s="157"/>
      <c r="F1164" s="45"/>
    </row>
    <row r="1165" spans="1:6" ht="27">
      <c r="A1165" s="158" t="s">
        <v>1028</v>
      </c>
      <c r="B1165" s="120">
        <v>159</v>
      </c>
      <c r="C1165" s="92">
        <v>964</v>
      </c>
      <c r="D1165" s="156">
        <f>C1165/B1165*100</f>
        <v>606.3</v>
      </c>
      <c r="E1165" s="157">
        <v>135.6</v>
      </c>
      <c r="F1165" s="45"/>
    </row>
    <row r="1166" spans="1:6" ht="27">
      <c r="A1166" s="155" t="s">
        <v>1029</v>
      </c>
      <c r="B1166" s="92">
        <f>SUM(B1167:B1172)</f>
        <v>751</v>
      </c>
      <c r="C1166" s="92">
        <f>SUM(C1167:C1172)</f>
        <v>999</v>
      </c>
      <c r="D1166" s="156">
        <f>C1166/B1166*100</f>
        <v>133</v>
      </c>
      <c r="E1166" s="157">
        <v>83.7</v>
      </c>
      <c r="F1166" s="45"/>
    </row>
    <row r="1167" spans="1:6" ht="14.25">
      <c r="A1167" s="158" t="s">
        <v>132</v>
      </c>
      <c r="B1167" s="120"/>
      <c r="C1167" s="92">
        <v>12</v>
      </c>
      <c r="D1167" s="156"/>
      <c r="E1167" s="157"/>
      <c r="F1167" s="45"/>
    </row>
    <row r="1168" spans="1:6" ht="14.25">
      <c r="A1168" s="158" t="s">
        <v>133</v>
      </c>
      <c r="B1168" s="120"/>
      <c r="C1168" s="92">
        <v>0</v>
      </c>
      <c r="D1168" s="156"/>
      <c r="E1168" s="157"/>
      <c r="F1168" s="45"/>
    </row>
    <row r="1169" spans="1:6" ht="14.25">
      <c r="A1169" s="158" t="s">
        <v>134</v>
      </c>
      <c r="B1169" s="120"/>
      <c r="C1169" s="92">
        <v>0</v>
      </c>
      <c r="D1169" s="156"/>
      <c r="E1169" s="157"/>
      <c r="F1169" s="45"/>
    </row>
    <row r="1170" spans="1:6" ht="14.25">
      <c r="A1170" s="158" t="s">
        <v>1030</v>
      </c>
      <c r="B1170" s="120"/>
      <c r="C1170" s="92">
        <v>6</v>
      </c>
      <c r="D1170" s="156"/>
      <c r="E1170" s="157"/>
      <c r="F1170" s="45"/>
    </row>
    <row r="1171" spans="1:6" ht="14.25">
      <c r="A1171" s="158" t="s">
        <v>1031</v>
      </c>
      <c r="B1171" s="120"/>
      <c r="C1171" s="92">
        <v>0</v>
      </c>
      <c r="D1171" s="156"/>
      <c r="E1171" s="157"/>
      <c r="F1171" s="45"/>
    </row>
    <row r="1172" spans="1:6" ht="27">
      <c r="A1172" s="158" t="s">
        <v>1032</v>
      </c>
      <c r="B1172" s="120">
        <v>751</v>
      </c>
      <c r="C1172" s="92">
        <v>981</v>
      </c>
      <c r="D1172" s="156">
        <f>C1172/B1172*100</f>
        <v>130.6</v>
      </c>
      <c r="E1172" s="157">
        <v>81.8</v>
      </c>
      <c r="F1172" s="45"/>
    </row>
    <row r="1173" spans="1:6" ht="14.25">
      <c r="A1173" s="155" t="s">
        <v>1033</v>
      </c>
      <c r="B1173" s="120"/>
      <c r="C1173" s="92">
        <f>SUM(C1174:C1178)</f>
        <v>1251</v>
      </c>
      <c r="D1173" s="156"/>
      <c r="E1173" s="157">
        <v>340</v>
      </c>
      <c r="F1173" s="45"/>
    </row>
    <row r="1174" spans="1:6" ht="14.25">
      <c r="A1174" s="158" t="s">
        <v>132</v>
      </c>
      <c r="B1174" s="120"/>
      <c r="C1174" s="92">
        <v>0</v>
      </c>
      <c r="D1174" s="156"/>
      <c r="E1174" s="157"/>
      <c r="F1174" s="45"/>
    </row>
    <row r="1175" spans="1:6" ht="14.25">
      <c r="A1175" s="158" t="s">
        <v>133</v>
      </c>
      <c r="B1175" s="120"/>
      <c r="C1175" s="92">
        <v>2</v>
      </c>
      <c r="D1175" s="156"/>
      <c r="E1175" s="157"/>
      <c r="F1175" s="45"/>
    </row>
    <row r="1176" spans="1:6" ht="14.25">
      <c r="A1176" s="158" t="s">
        <v>134</v>
      </c>
      <c r="B1176" s="120"/>
      <c r="C1176" s="92">
        <v>0</v>
      </c>
      <c r="D1176" s="156"/>
      <c r="E1176" s="157"/>
      <c r="F1176" s="45"/>
    </row>
    <row r="1177" spans="1:6" ht="27">
      <c r="A1177" s="158" t="s">
        <v>1034</v>
      </c>
      <c r="B1177" s="120"/>
      <c r="C1177" s="92">
        <v>0</v>
      </c>
      <c r="D1177" s="156"/>
      <c r="E1177" s="157"/>
      <c r="F1177" s="45"/>
    </row>
    <row r="1178" spans="1:6" ht="27">
      <c r="A1178" s="158" t="s">
        <v>1035</v>
      </c>
      <c r="B1178" s="120"/>
      <c r="C1178" s="92">
        <v>1249</v>
      </c>
      <c r="D1178" s="156"/>
      <c r="E1178" s="157">
        <v>339.4</v>
      </c>
      <c r="F1178" s="45"/>
    </row>
    <row r="1179" spans="1:6" ht="27">
      <c r="A1179" s="155" t="s">
        <v>1036</v>
      </c>
      <c r="B1179" s="120"/>
      <c r="C1179" s="92">
        <f>SUM(C1180:C1181)</f>
        <v>0</v>
      </c>
      <c r="D1179" s="156"/>
      <c r="E1179" s="157">
        <v>0</v>
      </c>
      <c r="F1179" s="45"/>
    </row>
    <row r="1180" spans="1:6" ht="27">
      <c r="A1180" s="158" t="s">
        <v>1037</v>
      </c>
      <c r="B1180" s="120"/>
      <c r="C1180" s="92">
        <v>0</v>
      </c>
      <c r="D1180" s="156"/>
      <c r="E1180" s="157"/>
      <c r="F1180" s="45"/>
    </row>
    <row r="1181" spans="1:6" ht="27">
      <c r="A1181" s="158" t="s">
        <v>1038</v>
      </c>
      <c r="B1181" s="120"/>
      <c r="C1181" s="92">
        <v>0</v>
      </c>
      <c r="D1181" s="156"/>
      <c r="E1181" s="157">
        <v>0</v>
      </c>
      <c r="F1181" s="45"/>
    </row>
    <row r="1182" spans="1:6" ht="14.25">
      <c r="A1182" s="155" t="s">
        <v>1039</v>
      </c>
      <c r="B1182" s="92">
        <f>SUM(B1183,B1190,B1200,B1206,B1209)</f>
        <v>330</v>
      </c>
      <c r="C1182" s="92">
        <f>SUM(C1183,C1190,C1200,C1206,C1209)</f>
        <v>0</v>
      </c>
      <c r="D1182" s="156"/>
      <c r="E1182" s="157">
        <v>0</v>
      </c>
      <c r="F1182" s="45"/>
    </row>
    <row r="1183" spans="1:6" ht="14.25">
      <c r="A1183" s="155" t="s">
        <v>1040</v>
      </c>
      <c r="B1183" s="92">
        <f>SUM(B1184:B1189)</f>
        <v>30</v>
      </c>
      <c r="C1183" s="92">
        <f>SUM(C1184:C1189)</f>
        <v>0</v>
      </c>
      <c r="D1183" s="156"/>
      <c r="E1183" s="157">
        <v>0</v>
      </c>
      <c r="F1183" s="45"/>
    </row>
    <row r="1184" spans="1:6" ht="14.25">
      <c r="A1184" s="158" t="s">
        <v>132</v>
      </c>
      <c r="B1184" s="120"/>
      <c r="C1184" s="92">
        <v>0</v>
      </c>
      <c r="D1184" s="156"/>
      <c r="E1184" s="157"/>
      <c r="F1184" s="45"/>
    </row>
    <row r="1185" spans="1:6" ht="14.25">
      <c r="A1185" s="158" t="s">
        <v>133</v>
      </c>
      <c r="B1185" s="120"/>
      <c r="C1185" s="92">
        <v>0</v>
      </c>
      <c r="D1185" s="156"/>
      <c r="E1185" s="157"/>
      <c r="F1185" s="45"/>
    </row>
    <row r="1186" spans="1:6" ht="14.25">
      <c r="A1186" s="158" t="s">
        <v>134</v>
      </c>
      <c r="B1186" s="120"/>
      <c r="C1186" s="92">
        <v>0</v>
      </c>
      <c r="D1186" s="156"/>
      <c r="E1186" s="157"/>
      <c r="F1186" s="45"/>
    </row>
    <row r="1187" spans="1:6" ht="14.25">
      <c r="A1187" s="158" t="s">
        <v>1041</v>
      </c>
      <c r="B1187" s="120"/>
      <c r="C1187" s="92">
        <v>0</v>
      </c>
      <c r="D1187" s="156"/>
      <c r="E1187" s="157"/>
      <c r="F1187" s="45"/>
    </row>
    <row r="1188" spans="1:6" ht="14.25">
      <c r="A1188" s="158" t="s">
        <v>141</v>
      </c>
      <c r="B1188" s="120"/>
      <c r="C1188" s="92">
        <v>0</v>
      </c>
      <c r="D1188" s="156"/>
      <c r="E1188" s="157"/>
      <c r="F1188" s="45"/>
    </row>
    <row r="1189" spans="1:6" ht="27">
      <c r="A1189" s="158" t="s">
        <v>1042</v>
      </c>
      <c r="B1189" s="120">
        <v>30</v>
      </c>
      <c r="C1189" s="92">
        <v>0</v>
      </c>
      <c r="D1189" s="156"/>
      <c r="E1189" s="157">
        <v>0</v>
      </c>
      <c r="F1189" s="45"/>
    </row>
    <row r="1190" spans="1:6" ht="14.25">
      <c r="A1190" s="155" t="s">
        <v>1043</v>
      </c>
      <c r="B1190" s="120"/>
      <c r="C1190" s="92">
        <f>SUM(C1191:C1199)</f>
        <v>0</v>
      </c>
      <c r="D1190" s="156"/>
      <c r="E1190" s="157"/>
      <c r="F1190" s="45"/>
    </row>
    <row r="1191" spans="1:6" ht="14.25">
      <c r="A1191" s="158" t="s">
        <v>1044</v>
      </c>
      <c r="B1191" s="120"/>
      <c r="C1191" s="92">
        <v>0</v>
      </c>
      <c r="D1191" s="156"/>
      <c r="E1191" s="157"/>
      <c r="F1191" s="45"/>
    </row>
    <row r="1192" spans="1:6" ht="14.25">
      <c r="A1192" s="158" t="s">
        <v>1045</v>
      </c>
      <c r="B1192" s="120"/>
      <c r="C1192" s="92">
        <v>0</v>
      </c>
      <c r="D1192" s="156"/>
      <c r="E1192" s="157"/>
      <c r="F1192" s="45"/>
    </row>
    <row r="1193" spans="1:6" ht="14.25">
      <c r="A1193" s="158" t="s">
        <v>1046</v>
      </c>
      <c r="B1193" s="120"/>
      <c r="C1193" s="92">
        <v>0</v>
      </c>
      <c r="D1193" s="156"/>
      <c r="E1193" s="157"/>
      <c r="F1193" s="45"/>
    </row>
    <row r="1194" spans="1:6" ht="14.25">
      <c r="A1194" s="158" t="s">
        <v>1047</v>
      </c>
      <c r="B1194" s="120"/>
      <c r="C1194" s="92">
        <v>0</v>
      </c>
      <c r="D1194" s="156"/>
      <c r="E1194" s="157"/>
      <c r="F1194" s="45"/>
    </row>
    <row r="1195" spans="1:6" ht="27">
      <c r="A1195" s="158" t="s">
        <v>1048</v>
      </c>
      <c r="B1195" s="120"/>
      <c r="C1195" s="92">
        <v>0</v>
      </c>
      <c r="D1195" s="156"/>
      <c r="E1195" s="157"/>
      <c r="F1195" s="45"/>
    </row>
    <row r="1196" spans="1:6" ht="27">
      <c r="A1196" s="158" t="s">
        <v>1049</v>
      </c>
      <c r="B1196" s="120"/>
      <c r="C1196" s="92">
        <v>0</v>
      </c>
      <c r="D1196" s="156"/>
      <c r="E1196" s="157"/>
      <c r="F1196" s="45"/>
    </row>
    <row r="1197" spans="1:6" ht="14.25">
      <c r="A1197" s="158" t="s">
        <v>1050</v>
      </c>
      <c r="B1197" s="120"/>
      <c r="C1197" s="92">
        <v>0</v>
      </c>
      <c r="D1197" s="156"/>
      <c r="E1197" s="157"/>
      <c r="F1197" s="45"/>
    </row>
    <row r="1198" spans="1:6" ht="14.25">
      <c r="A1198" s="158" t="s">
        <v>1051</v>
      </c>
      <c r="B1198" s="120"/>
      <c r="C1198" s="92">
        <v>0</v>
      </c>
      <c r="D1198" s="156"/>
      <c r="E1198" s="157"/>
      <c r="F1198" s="45"/>
    </row>
    <row r="1199" spans="1:6" ht="27">
      <c r="A1199" s="158" t="s">
        <v>1052</v>
      </c>
      <c r="B1199" s="120"/>
      <c r="C1199" s="92">
        <v>0</v>
      </c>
      <c r="D1199" s="156"/>
      <c r="E1199" s="157"/>
      <c r="F1199" s="45"/>
    </row>
    <row r="1200" spans="1:6" ht="14.25">
      <c r="A1200" s="155" t="s">
        <v>1053</v>
      </c>
      <c r="B1200" s="120"/>
      <c r="C1200" s="92">
        <f>SUM(C1201:C1205)</f>
        <v>0</v>
      </c>
      <c r="D1200" s="156"/>
      <c r="E1200" s="157"/>
      <c r="F1200" s="45"/>
    </row>
    <row r="1201" spans="1:6" ht="27">
      <c r="A1201" s="158" t="s">
        <v>1054</v>
      </c>
      <c r="B1201" s="120"/>
      <c r="C1201" s="92">
        <v>0</v>
      </c>
      <c r="D1201" s="156"/>
      <c r="E1201" s="157"/>
      <c r="F1201" s="45"/>
    </row>
    <row r="1202" spans="1:6" ht="14.25">
      <c r="A1202" s="158" t="s">
        <v>1055</v>
      </c>
      <c r="B1202" s="120"/>
      <c r="C1202" s="92">
        <v>0</v>
      </c>
      <c r="D1202" s="156"/>
      <c r="E1202" s="157"/>
      <c r="F1202" s="45"/>
    </row>
    <row r="1203" spans="1:6" ht="14.25">
      <c r="A1203" s="158" t="s">
        <v>1056</v>
      </c>
      <c r="B1203" s="120"/>
      <c r="C1203" s="92">
        <v>0</v>
      </c>
      <c r="D1203" s="156"/>
      <c r="E1203" s="157"/>
      <c r="F1203" s="45"/>
    </row>
    <row r="1204" spans="1:6" ht="14.25">
      <c r="A1204" s="158" t="s">
        <v>1057</v>
      </c>
      <c r="B1204" s="120"/>
      <c r="C1204" s="92">
        <v>0</v>
      </c>
      <c r="D1204" s="156"/>
      <c r="E1204" s="157"/>
      <c r="F1204" s="45"/>
    </row>
    <row r="1205" spans="1:6" ht="14.25">
      <c r="A1205" s="158" t="s">
        <v>1058</v>
      </c>
      <c r="B1205" s="120"/>
      <c r="C1205" s="92">
        <v>0</v>
      </c>
      <c r="D1205" s="156"/>
      <c r="E1205" s="157"/>
      <c r="F1205" s="45"/>
    </row>
    <row r="1206" spans="1:6" ht="14.25">
      <c r="A1206" s="155" t="s">
        <v>1059</v>
      </c>
      <c r="B1206" s="120"/>
      <c r="C1206" s="92">
        <f>SUM(C1207:C1208)</f>
        <v>0</v>
      </c>
      <c r="D1206" s="156"/>
      <c r="E1206" s="157"/>
      <c r="F1206" s="45"/>
    </row>
    <row r="1207" spans="1:6" ht="14.25">
      <c r="A1207" s="158" t="s">
        <v>1060</v>
      </c>
      <c r="B1207" s="120"/>
      <c r="C1207" s="92">
        <v>0</v>
      </c>
      <c r="D1207" s="156"/>
      <c r="E1207" s="157"/>
      <c r="F1207" s="45"/>
    </row>
    <row r="1208" spans="1:6" ht="14.25">
      <c r="A1208" s="158" t="s">
        <v>1061</v>
      </c>
      <c r="B1208" s="120"/>
      <c r="C1208" s="92">
        <v>0</v>
      </c>
      <c r="D1208" s="156"/>
      <c r="E1208" s="157"/>
      <c r="F1208" s="45"/>
    </row>
    <row r="1209" spans="1:6" ht="14.25">
      <c r="A1209" s="155" t="s">
        <v>1062</v>
      </c>
      <c r="B1209" s="92">
        <f>B1210</f>
        <v>300</v>
      </c>
      <c r="C1209" s="92">
        <f>C1210</f>
        <v>0</v>
      </c>
      <c r="D1209" s="156"/>
      <c r="E1209" s="157">
        <v>0</v>
      </c>
      <c r="F1209" s="45"/>
    </row>
    <row r="1210" spans="1:6" ht="14.25">
      <c r="A1210" s="158" t="s">
        <v>1063</v>
      </c>
      <c r="B1210" s="120">
        <v>300</v>
      </c>
      <c r="C1210" s="92">
        <v>0</v>
      </c>
      <c r="D1210" s="156"/>
      <c r="E1210" s="157">
        <v>0</v>
      </c>
      <c r="F1210" s="45"/>
    </row>
    <row r="1211" spans="1:6" ht="14.25">
      <c r="A1211" s="155" t="s">
        <v>1064</v>
      </c>
      <c r="B1211" s="120"/>
      <c r="C1211" s="92">
        <f>SUM(C1212:C1220)</f>
        <v>0</v>
      </c>
      <c r="D1211" s="156"/>
      <c r="E1211" s="157"/>
      <c r="F1211" s="45"/>
    </row>
    <row r="1212" spans="1:6" ht="14.25">
      <c r="A1212" s="155" t="s">
        <v>1065</v>
      </c>
      <c r="B1212" s="120"/>
      <c r="C1212" s="92">
        <v>0</v>
      </c>
      <c r="D1212" s="156"/>
      <c r="E1212" s="157"/>
      <c r="F1212" s="45"/>
    </row>
    <row r="1213" spans="1:6" ht="14.25">
      <c r="A1213" s="155" t="s">
        <v>1066</v>
      </c>
      <c r="B1213" s="120"/>
      <c r="C1213" s="92">
        <v>0</v>
      </c>
      <c r="D1213" s="156"/>
      <c r="E1213" s="157"/>
      <c r="F1213" s="45"/>
    </row>
    <row r="1214" spans="1:6" ht="14.25">
      <c r="A1214" s="155" t="s">
        <v>1067</v>
      </c>
      <c r="B1214" s="120"/>
      <c r="C1214" s="92">
        <v>0</v>
      </c>
      <c r="D1214" s="156"/>
      <c r="E1214" s="157"/>
      <c r="F1214" s="45"/>
    </row>
    <row r="1215" spans="1:6" ht="14.25">
      <c r="A1215" s="155" t="s">
        <v>1068</v>
      </c>
      <c r="B1215" s="120"/>
      <c r="C1215" s="92">
        <v>0</v>
      </c>
      <c r="D1215" s="156"/>
      <c r="E1215" s="157"/>
      <c r="F1215" s="45"/>
    </row>
    <row r="1216" spans="1:6" ht="14.25">
      <c r="A1216" s="155" t="s">
        <v>1069</v>
      </c>
      <c r="B1216" s="120"/>
      <c r="C1216" s="92">
        <v>0</v>
      </c>
      <c r="D1216" s="156"/>
      <c r="E1216" s="157"/>
      <c r="F1216" s="45"/>
    </row>
    <row r="1217" spans="1:6" ht="14.25">
      <c r="A1217" s="155" t="s">
        <v>797</v>
      </c>
      <c r="B1217" s="120"/>
      <c r="C1217" s="92">
        <v>0</v>
      </c>
      <c r="D1217" s="156"/>
      <c r="E1217" s="157"/>
      <c r="F1217" s="45"/>
    </row>
    <row r="1218" spans="1:6" ht="14.25">
      <c r="A1218" s="155" t="s">
        <v>1070</v>
      </c>
      <c r="B1218" s="120"/>
      <c r="C1218" s="92">
        <v>0</v>
      </c>
      <c r="D1218" s="156"/>
      <c r="E1218" s="157"/>
      <c r="F1218" s="45"/>
    </row>
    <row r="1219" spans="1:6" ht="14.25">
      <c r="A1219" s="155" t="s">
        <v>1071</v>
      </c>
      <c r="B1219" s="120"/>
      <c r="C1219" s="92">
        <v>0</v>
      </c>
      <c r="D1219" s="156"/>
      <c r="E1219" s="157"/>
      <c r="F1219" s="45"/>
    </row>
    <row r="1220" spans="1:6" ht="14.25">
      <c r="A1220" s="155" t="s">
        <v>1072</v>
      </c>
      <c r="B1220" s="120"/>
      <c r="C1220" s="92">
        <v>0</v>
      </c>
      <c r="D1220" s="156"/>
      <c r="E1220" s="157"/>
      <c r="F1220" s="45"/>
    </row>
    <row r="1221" spans="1:6" ht="14.25">
      <c r="A1221" s="155" t="s">
        <v>1073</v>
      </c>
      <c r="B1221" s="92">
        <f>SUM(B1222,B1242,B1262,B1271,B1284,B1299)</f>
        <v>1865</v>
      </c>
      <c r="C1221" s="92">
        <f>SUM(C1222,C1242,C1262,C1271,C1284,C1299)</f>
        <v>2877</v>
      </c>
      <c r="D1221" s="156">
        <f>C1221/B1221*100</f>
        <v>154.3</v>
      </c>
      <c r="E1221" s="157">
        <v>59.2</v>
      </c>
      <c r="F1221" s="45"/>
    </row>
    <row r="1222" spans="1:6" ht="14.25">
      <c r="A1222" s="155" t="s">
        <v>1074</v>
      </c>
      <c r="B1222" s="92">
        <f>SUM(B1223:B1241)</f>
        <v>881</v>
      </c>
      <c r="C1222" s="92">
        <f>SUM(C1223:C1241)</f>
        <v>1215</v>
      </c>
      <c r="D1222" s="156">
        <f>C1222/B1222*100</f>
        <v>137.9</v>
      </c>
      <c r="E1222" s="157">
        <v>108.7</v>
      </c>
      <c r="F1222" s="45"/>
    </row>
    <row r="1223" spans="1:6" ht="14.25">
      <c r="A1223" s="158" t="s">
        <v>132</v>
      </c>
      <c r="B1223" s="92">
        <v>131</v>
      </c>
      <c r="C1223" s="92">
        <v>271</v>
      </c>
      <c r="D1223" s="156">
        <f>C1223/B1223*100</f>
        <v>206.9</v>
      </c>
      <c r="E1223" s="157">
        <v>118.9</v>
      </c>
      <c r="F1223" s="45"/>
    </row>
    <row r="1224" spans="1:6" ht="14.25">
      <c r="A1224" s="158" t="s">
        <v>133</v>
      </c>
      <c r="B1224" s="120"/>
      <c r="C1224" s="92">
        <v>0</v>
      </c>
      <c r="D1224" s="156"/>
      <c r="E1224" s="157"/>
      <c r="F1224" s="45"/>
    </row>
    <row r="1225" spans="1:6" ht="14.25">
      <c r="A1225" s="158" t="s">
        <v>134</v>
      </c>
      <c r="B1225" s="120"/>
      <c r="C1225" s="92">
        <v>0</v>
      </c>
      <c r="D1225" s="156"/>
      <c r="E1225" s="157"/>
      <c r="F1225" s="45"/>
    </row>
    <row r="1226" spans="1:6" ht="27">
      <c r="A1226" s="158" t="s">
        <v>1075</v>
      </c>
      <c r="B1226" s="120"/>
      <c r="C1226" s="92">
        <v>0</v>
      </c>
      <c r="D1226" s="156"/>
      <c r="E1226" s="157"/>
      <c r="F1226" s="45"/>
    </row>
    <row r="1227" spans="1:6" ht="14.25">
      <c r="A1227" s="158" t="s">
        <v>1076</v>
      </c>
      <c r="B1227" s="120"/>
      <c r="C1227" s="92">
        <v>0</v>
      </c>
      <c r="D1227" s="156"/>
      <c r="E1227" s="157"/>
      <c r="F1227" s="45"/>
    </row>
    <row r="1228" spans="1:6" ht="27">
      <c r="A1228" s="158" t="s">
        <v>1077</v>
      </c>
      <c r="B1228" s="120"/>
      <c r="C1228" s="92">
        <v>0</v>
      </c>
      <c r="D1228" s="156"/>
      <c r="E1228" s="157"/>
      <c r="F1228" s="45"/>
    </row>
    <row r="1229" spans="1:6" ht="27">
      <c r="A1229" s="158" t="s">
        <v>1078</v>
      </c>
      <c r="B1229" s="120"/>
      <c r="C1229" s="92">
        <v>0</v>
      </c>
      <c r="D1229" s="156"/>
      <c r="E1229" s="157"/>
      <c r="F1229" s="45"/>
    </row>
    <row r="1230" spans="1:6" ht="27">
      <c r="A1230" s="158" t="s">
        <v>1079</v>
      </c>
      <c r="B1230" s="120"/>
      <c r="C1230" s="92">
        <v>0</v>
      </c>
      <c r="D1230" s="156"/>
      <c r="E1230" s="157"/>
      <c r="F1230" s="45"/>
    </row>
    <row r="1231" spans="1:6" ht="14.25">
      <c r="A1231" s="158" t="s">
        <v>1080</v>
      </c>
      <c r="B1231" s="120"/>
      <c r="C1231" s="92">
        <v>0</v>
      </c>
      <c r="D1231" s="156"/>
      <c r="E1231" s="157"/>
      <c r="F1231" s="45"/>
    </row>
    <row r="1232" spans="1:6" ht="14.25">
      <c r="A1232" s="158" t="s">
        <v>1081</v>
      </c>
      <c r="B1232" s="120"/>
      <c r="C1232" s="92">
        <v>0</v>
      </c>
      <c r="D1232" s="156"/>
      <c r="E1232" s="157"/>
      <c r="F1232" s="45"/>
    </row>
    <row r="1233" spans="1:6" ht="14.25">
      <c r="A1233" s="158" t="s">
        <v>1082</v>
      </c>
      <c r="B1233" s="120"/>
      <c r="C1233" s="92">
        <v>0</v>
      </c>
      <c r="D1233" s="156"/>
      <c r="E1233" s="157"/>
      <c r="F1233" s="45"/>
    </row>
    <row r="1234" spans="1:6" ht="14.25">
      <c r="A1234" s="158" t="s">
        <v>1083</v>
      </c>
      <c r="B1234" s="120"/>
      <c r="C1234" s="92">
        <v>0</v>
      </c>
      <c r="D1234" s="156"/>
      <c r="E1234" s="157"/>
      <c r="F1234" s="45"/>
    </row>
    <row r="1235" spans="1:6" ht="27">
      <c r="A1235" s="158" t="s">
        <v>1084</v>
      </c>
      <c r="B1235" s="120"/>
      <c r="C1235" s="92">
        <v>0</v>
      </c>
      <c r="D1235" s="156"/>
      <c r="E1235" s="157"/>
      <c r="F1235" s="45"/>
    </row>
    <row r="1236" spans="1:6" ht="27">
      <c r="A1236" s="158" t="s">
        <v>1085</v>
      </c>
      <c r="B1236" s="120"/>
      <c r="C1236" s="92">
        <v>0</v>
      </c>
      <c r="D1236" s="156"/>
      <c r="E1236" s="157"/>
      <c r="F1236" s="45"/>
    </row>
    <row r="1237" spans="1:6" ht="27">
      <c r="A1237" s="158" t="s">
        <v>1086</v>
      </c>
      <c r="B1237" s="120"/>
      <c r="C1237" s="92">
        <v>0</v>
      </c>
      <c r="D1237" s="156"/>
      <c r="E1237" s="157"/>
      <c r="F1237" s="45"/>
    </row>
    <row r="1238" spans="1:6" ht="14.25">
      <c r="A1238" s="158" t="s">
        <v>1087</v>
      </c>
      <c r="B1238" s="120"/>
      <c r="C1238" s="92">
        <v>0</v>
      </c>
      <c r="D1238" s="156"/>
      <c r="E1238" s="157"/>
      <c r="F1238" s="45"/>
    </row>
    <row r="1239" spans="1:6" ht="27">
      <c r="A1239" s="158" t="s">
        <v>1088</v>
      </c>
      <c r="B1239" s="120"/>
      <c r="C1239" s="92">
        <v>0</v>
      </c>
      <c r="D1239" s="156"/>
      <c r="E1239" s="157"/>
      <c r="F1239" s="45"/>
    </row>
    <row r="1240" spans="1:6" ht="14.25">
      <c r="A1240" s="158" t="s">
        <v>141</v>
      </c>
      <c r="B1240" s="159">
        <v>750</v>
      </c>
      <c r="C1240" s="92">
        <v>944</v>
      </c>
      <c r="D1240" s="156">
        <f>C1240/B1240*100</f>
        <v>125.9</v>
      </c>
      <c r="E1240" s="157">
        <v>106.1</v>
      </c>
      <c r="F1240" s="45"/>
    </row>
    <row r="1241" spans="1:6" ht="27">
      <c r="A1241" s="158" t="s">
        <v>1089</v>
      </c>
      <c r="B1241" s="120"/>
      <c r="C1241" s="92">
        <v>0</v>
      </c>
      <c r="D1241" s="156"/>
      <c r="E1241" s="157"/>
      <c r="F1241" s="45"/>
    </row>
    <row r="1242" spans="1:6" ht="14.25">
      <c r="A1242" s="155" t="s">
        <v>1090</v>
      </c>
      <c r="B1242" s="92">
        <f>SUM(B1243:B1261)</f>
        <v>787</v>
      </c>
      <c r="C1242" s="92">
        <f>SUM(C1243:C1261)</f>
        <v>1352</v>
      </c>
      <c r="D1242" s="156">
        <f>C1242/B1242*100</f>
        <v>171.8</v>
      </c>
      <c r="E1242" s="157">
        <v>38.9</v>
      </c>
      <c r="F1242" s="45"/>
    </row>
    <row r="1243" spans="1:6" ht="14.25">
      <c r="A1243" s="158" t="s">
        <v>132</v>
      </c>
      <c r="B1243" s="120">
        <v>434</v>
      </c>
      <c r="C1243" s="92">
        <v>576</v>
      </c>
      <c r="D1243" s="156">
        <f>C1243/B1243*100</f>
        <v>132.7</v>
      </c>
      <c r="E1243" s="157">
        <v>104.9</v>
      </c>
      <c r="F1243" s="45"/>
    </row>
    <row r="1244" spans="1:6" ht="14.25">
      <c r="A1244" s="158" t="s">
        <v>133</v>
      </c>
      <c r="B1244" s="120">
        <v>18</v>
      </c>
      <c r="C1244" s="92">
        <v>18</v>
      </c>
      <c r="D1244" s="156">
        <f>C1244/B1244*100</f>
        <v>100</v>
      </c>
      <c r="E1244" s="157">
        <v>128.6</v>
      </c>
      <c r="F1244" s="45"/>
    </row>
    <row r="1245" spans="1:6" ht="14.25">
      <c r="A1245" s="158" t="s">
        <v>134</v>
      </c>
      <c r="B1245" s="120"/>
      <c r="C1245" s="92">
        <v>0</v>
      </c>
      <c r="D1245" s="156"/>
      <c r="E1245" s="157"/>
      <c r="F1245" s="45"/>
    </row>
    <row r="1246" spans="1:6" ht="27">
      <c r="A1246" s="162" t="s">
        <v>1627</v>
      </c>
      <c r="B1246" s="92">
        <v>100</v>
      </c>
      <c r="C1246" s="92">
        <v>0</v>
      </c>
      <c r="D1246" s="156"/>
      <c r="E1246" s="157"/>
      <c r="F1246" s="45"/>
    </row>
    <row r="1247" spans="1:6" ht="27">
      <c r="A1247" s="158" t="s">
        <v>1091</v>
      </c>
      <c r="B1247" s="120"/>
      <c r="C1247" s="92">
        <v>0</v>
      </c>
      <c r="D1247" s="156"/>
      <c r="E1247" s="157">
        <v>0</v>
      </c>
      <c r="F1247" s="45"/>
    </row>
    <row r="1248" spans="1:6" ht="14.25">
      <c r="A1248" s="158" t="s">
        <v>1092</v>
      </c>
      <c r="B1248" s="120"/>
      <c r="C1248" s="92">
        <v>0</v>
      </c>
      <c r="D1248" s="156"/>
      <c r="E1248" s="157"/>
      <c r="F1248" s="45"/>
    </row>
    <row r="1249" spans="1:6" ht="14.25">
      <c r="A1249" s="158" t="s">
        <v>1093</v>
      </c>
      <c r="B1249" s="120"/>
      <c r="C1249" s="92">
        <v>0</v>
      </c>
      <c r="D1249" s="156"/>
      <c r="E1249" s="157"/>
      <c r="F1249" s="45"/>
    </row>
    <row r="1250" spans="1:6" ht="14.25">
      <c r="A1250" s="158" t="s">
        <v>1094</v>
      </c>
      <c r="B1250" s="120"/>
      <c r="C1250" s="92">
        <v>6</v>
      </c>
      <c r="D1250" s="156"/>
      <c r="E1250" s="157">
        <v>75</v>
      </c>
      <c r="F1250" s="45"/>
    </row>
    <row r="1251" spans="1:6" ht="14.25">
      <c r="A1251" s="158" t="s">
        <v>1095</v>
      </c>
      <c r="B1251" s="120"/>
      <c r="C1251" s="92">
        <v>17</v>
      </c>
      <c r="D1251" s="156"/>
      <c r="E1251" s="157">
        <v>340</v>
      </c>
      <c r="F1251" s="45"/>
    </row>
    <row r="1252" spans="1:6" ht="14.25">
      <c r="A1252" s="158" t="s">
        <v>1096</v>
      </c>
      <c r="B1252" s="120"/>
      <c r="C1252" s="92">
        <v>0</v>
      </c>
      <c r="D1252" s="156"/>
      <c r="E1252" s="157"/>
      <c r="F1252" s="45"/>
    </row>
    <row r="1253" spans="1:6" ht="14.25">
      <c r="A1253" s="158" t="s">
        <v>1097</v>
      </c>
      <c r="B1253" s="120"/>
      <c r="C1253" s="92">
        <v>0</v>
      </c>
      <c r="D1253" s="156"/>
      <c r="E1253" s="157"/>
      <c r="F1253" s="45"/>
    </row>
    <row r="1254" spans="1:6" ht="27">
      <c r="A1254" s="158" t="s">
        <v>1098</v>
      </c>
      <c r="B1254" s="120"/>
      <c r="C1254" s="92">
        <v>0</v>
      </c>
      <c r="D1254" s="156"/>
      <c r="E1254" s="157"/>
      <c r="F1254" s="45"/>
    </row>
    <row r="1255" spans="1:6" ht="14.25">
      <c r="A1255" s="158" t="s">
        <v>1099</v>
      </c>
      <c r="B1255" s="120"/>
      <c r="C1255" s="92">
        <v>0</v>
      </c>
      <c r="D1255" s="156"/>
      <c r="E1255" s="157"/>
      <c r="F1255" s="45"/>
    </row>
    <row r="1256" spans="1:6" ht="14.25">
      <c r="A1256" s="158" t="s">
        <v>1100</v>
      </c>
      <c r="B1256" s="120"/>
      <c r="C1256" s="92">
        <v>0</v>
      </c>
      <c r="D1256" s="156"/>
      <c r="E1256" s="157"/>
      <c r="F1256" s="45"/>
    </row>
    <row r="1257" spans="1:6" ht="27">
      <c r="A1257" s="158" t="s">
        <v>1101</v>
      </c>
      <c r="B1257" s="120"/>
      <c r="C1257" s="92">
        <v>0</v>
      </c>
      <c r="D1257" s="156"/>
      <c r="E1257" s="157"/>
      <c r="F1257" s="45"/>
    </row>
    <row r="1258" spans="1:6" ht="27">
      <c r="A1258" s="158" t="s">
        <v>1102</v>
      </c>
      <c r="B1258" s="120"/>
      <c r="C1258" s="92">
        <v>0</v>
      </c>
      <c r="D1258" s="156"/>
      <c r="E1258" s="157"/>
      <c r="F1258" s="45"/>
    </row>
    <row r="1259" spans="1:6" ht="14.25">
      <c r="A1259" s="158" t="s">
        <v>1103</v>
      </c>
      <c r="B1259" s="120"/>
      <c r="C1259" s="92">
        <v>410</v>
      </c>
      <c r="D1259" s="156"/>
      <c r="E1259" s="157">
        <v>15.2</v>
      </c>
      <c r="F1259" s="45"/>
    </row>
    <row r="1260" spans="1:6" ht="14.25">
      <c r="A1260" s="158" t="s">
        <v>141</v>
      </c>
      <c r="B1260" s="120"/>
      <c r="C1260" s="92">
        <v>0</v>
      </c>
      <c r="D1260" s="156"/>
      <c r="E1260" s="157"/>
      <c r="F1260" s="45"/>
    </row>
    <row r="1261" spans="1:6" ht="27">
      <c r="A1261" s="158" t="s">
        <v>1104</v>
      </c>
      <c r="B1261" s="92">
        <v>235</v>
      </c>
      <c r="C1261" s="92">
        <v>325</v>
      </c>
      <c r="D1261" s="156">
        <f>C1261/B1261*100</f>
        <v>138.3</v>
      </c>
      <c r="E1261" s="157">
        <v>172</v>
      </c>
      <c r="F1261" s="45"/>
    </row>
    <row r="1262" spans="1:6" ht="14.25">
      <c r="A1262" s="155" t="s">
        <v>1105</v>
      </c>
      <c r="B1262" s="120"/>
      <c r="C1262" s="92">
        <f>SUM(C1263:C1270)</f>
        <v>0</v>
      </c>
      <c r="D1262" s="156"/>
      <c r="E1262" s="157"/>
      <c r="F1262" s="45"/>
    </row>
    <row r="1263" spans="1:6" ht="14.25">
      <c r="A1263" s="158" t="s">
        <v>132</v>
      </c>
      <c r="B1263" s="120"/>
      <c r="C1263" s="92">
        <v>0</v>
      </c>
      <c r="D1263" s="156"/>
      <c r="E1263" s="157"/>
      <c r="F1263" s="45"/>
    </row>
    <row r="1264" spans="1:6" ht="14.25">
      <c r="A1264" s="158" t="s">
        <v>133</v>
      </c>
      <c r="B1264" s="120"/>
      <c r="C1264" s="92">
        <v>0</v>
      </c>
      <c r="D1264" s="156"/>
      <c r="E1264" s="157"/>
      <c r="F1264" s="45"/>
    </row>
    <row r="1265" spans="1:6" ht="14.25">
      <c r="A1265" s="158" t="s">
        <v>134</v>
      </c>
      <c r="B1265" s="120"/>
      <c r="C1265" s="92">
        <v>0</v>
      </c>
      <c r="D1265" s="156"/>
      <c r="E1265" s="157"/>
      <c r="F1265" s="45"/>
    </row>
    <row r="1266" spans="1:6" ht="14.25">
      <c r="A1266" s="158" t="s">
        <v>1106</v>
      </c>
      <c r="B1266" s="120"/>
      <c r="C1266" s="92">
        <v>0</v>
      </c>
      <c r="D1266" s="156"/>
      <c r="E1266" s="157"/>
      <c r="F1266" s="45"/>
    </row>
    <row r="1267" spans="1:6" ht="14.25">
      <c r="A1267" s="158" t="s">
        <v>1107</v>
      </c>
      <c r="B1267" s="120"/>
      <c r="C1267" s="92">
        <v>0</v>
      </c>
      <c r="D1267" s="156"/>
      <c r="E1267" s="157"/>
      <c r="F1267" s="45"/>
    </row>
    <row r="1268" spans="1:6" ht="14.25">
      <c r="A1268" s="158" t="s">
        <v>1108</v>
      </c>
      <c r="B1268" s="120"/>
      <c r="C1268" s="92">
        <v>0</v>
      </c>
      <c r="D1268" s="156"/>
      <c r="E1268" s="157"/>
      <c r="F1268" s="45"/>
    </row>
    <row r="1269" spans="1:6" ht="14.25">
      <c r="A1269" s="158" t="s">
        <v>141</v>
      </c>
      <c r="B1269" s="120"/>
      <c r="C1269" s="92">
        <v>0</v>
      </c>
      <c r="D1269" s="156"/>
      <c r="E1269" s="157"/>
      <c r="F1269" s="45"/>
    </row>
    <row r="1270" spans="1:6" ht="14.25">
      <c r="A1270" s="158" t="s">
        <v>1109</v>
      </c>
      <c r="B1270" s="120"/>
      <c r="C1270" s="92">
        <v>0</v>
      </c>
      <c r="D1270" s="156"/>
      <c r="E1270" s="157"/>
      <c r="F1270" s="45"/>
    </row>
    <row r="1271" spans="1:6" ht="14.25">
      <c r="A1271" s="155" t="s">
        <v>1110</v>
      </c>
      <c r="B1271" s="92">
        <f>SUM(B1272:B1283)</f>
        <v>32</v>
      </c>
      <c r="C1271" s="92">
        <f>SUM(C1272:C1283)</f>
        <v>80</v>
      </c>
      <c r="D1271" s="156">
        <f>C1271/B1271*100</f>
        <v>250</v>
      </c>
      <c r="E1271" s="157">
        <v>195.1</v>
      </c>
      <c r="F1271" s="45"/>
    </row>
    <row r="1272" spans="1:6" ht="14.25">
      <c r="A1272" s="158" t="s">
        <v>132</v>
      </c>
      <c r="B1272" s="120">
        <v>21</v>
      </c>
      <c r="C1272" s="92">
        <v>26</v>
      </c>
      <c r="D1272" s="156">
        <f>C1272/B1272*100</f>
        <v>123.8</v>
      </c>
      <c r="E1272" s="157">
        <v>96.3</v>
      </c>
      <c r="F1272" s="45"/>
    </row>
    <row r="1273" spans="1:6" ht="14.25">
      <c r="A1273" s="158" t="s">
        <v>133</v>
      </c>
      <c r="B1273" s="120">
        <v>4</v>
      </c>
      <c r="C1273" s="92">
        <v>19</v>
      </c>
      <c r="D1273" s="156">
        <f>C1273/B1273*100</f>
        <v>475</v>
      </c>
      <c r="E1273" s="157">
        <v>271.4</v>
      </c>
      <c r="F1273" s="45"/>
    </row>
    <row r="1274" spans="1:6" ht="14.25">
      <c r="A1274" s="158" t="s">
        <v>134</v>
      </c>
      <c r="B1274" s="120"/>
      <c r="C1274" s="92">
        <v>0</v>
      </c>
      <c r="D1274" s="156"/>
      <c r="E1274" s="157"/>
      <c r="F1274" s="45"/>
    </row>
    <row r="1275" spans="1:6" ht="14.25">
      <c r="A1275" s="158" t="s">
        <v>1111</v>
      </c>
      <c r="B1275" s="120"/>
      <c r="C1275" s="92">
        <v>0</v>
      </c>
      <c r="D1275" s="156"/>
      <c r="E1275" s="157"/>
      <c r="F1275" s="45"/>
    </row>
    <row r="1276" spans="1:6" ht="14.25">
      <c r="A1276" s="158" t="s">
        <v>1112</v>
      </c>
      <c r="B1276" s="120">
        <v>4</v>
      </c>
      <c r="C1276" s="92">
        <v>4</v>
      </c>
      <c r="D1276" s="156">
        <f>C1276/B1276*100</f>
        <v>100</v>
      </c>
      <c r="E1276" s="157">
        <v>100</v>
      </c>
      <c r="F1276" s="45"/>
    </row>
    <row r="1277" spans="1:6" ht="14.25">
      <c r="A1277" s="158" t="s">
        <v>1113</v>
      </c>
      <c r="B1277" s="120"/>
      <c r="C1277" s="92">
        <v>0</v>
      </c>
      <c r="D1277" s="156"/>
      <c r="E1277" s="157"/>
      <c r="F1277" s="45"/>
    </row>
    <row r="1278" spans="1:6" ht="14.25">
      <c r="A1278" s="158" t="s">
        <v>1114</v>
      </c>
      <c r="B1278" s="120">
        <v>3</v>
      </c>
      <c r="C1278" s="92">
        <v>31</v>
      </c>
      <c r="D1278" s="156">
        <f>C1278/B1278*100</f>
        <v>1033.3</v>
      </c>
      <c r="E1278" s="157">
        <v>1033.3</v>
      </c>
      <c r="F1278" s="45"/>
    </row>
    <row r="1279" spans="1:6" ht="14.25">
      <c r="A1279" s="158" t="s">
        <v>1115</v>
      </c>
      <c r="B1279" s="120"/>
      <c r="C1279" s="92">
        <v>0</v>
      </c>
      <c r="D1279" s="156"/>
      <c r="E1279" s="157"/>
      <c r="F1279" s="45"/>
    </row>
    <row r="1280" spans="1:6" ht="14.25">
      <c r="A1280" s="158" t="s">
        <v>1116</v>
      </c>
      <c r="B1280" s="120"/>
      <c r="C1280" s="92">
        <v>0</v>
      </c>
      <c r="D1280" s="156"/>
      <c r="E1280" s="157"/>
      <c r="F1280" s="45"/>
    </row>
    <row r="1281" spans="1:6" ht="14.25">
      <c r="A1281" s="158" t="s">
        <v>1117</v>
      </c>
      <c r="B1281" s="120"/>
      <c r="C1281" s="92">
        <v>0</v>
      </c>
      <c r="D1281" s="156"/>
      <c r="E1281" s="157"/>
      <c r="F1281" s="45"/>
    </row>
    <row r="1282" spans="1:6" ht="14.25">
      <c r="A1282" s="158" t="s">
        <v>1118</v>
      </c>
      <c r="B1282" s="120"/>
      <c r="C1282" s="92">
        <v>0</v>
      </c>
      <c r="D1282" s="156"/>
      <c r="E1282" s="157"/>
      <c r="F1282" s="45"/>
    </row>
    <row r="1283" spans="1:6" ht="14.25">
      <c r="A1283" s="158" t="s">
        <v>1119</v>
      </c>
      <c r="B1283" s="120"/>
      <c r="C1283" s="92">
        <v>0</v>
      </c>
      <c r="D1283" s="156"/>
      <c r="E1283" s="157"/>
      <c r="F1283" s="45"/>
    </row>
    <row r="1284" spans="1:6" ht="14.25">
      <c r="A1284" s="155" t="s">
        <v>1120</v>
      </c>
      <c r="B1284" s="92">
        <f>SUM(B1285:B1298)</f>
        <v>165</v>
      </c>
      <c r="C1284" s="92">
        <f>SUM(C1285:C1298)</f>
        <v>230</v>
      </c>
      <c r="D1284" s="156">
        <f>C1284/B1284*100</f>
        <v>139.4</v>
      </c>
      <c r="E1284" s="157">
        <v>101.8</v>
      </c>
      <c r="F1284" s="45"/>
    </row>
    <row r="1285" spans="1:6" ht="14.25">
      <c r="A1285" s="158" t="s">
        <v>132</v>
      </c>
      <c r="B1285" s="92">
        <v>97</v>
      </c>
      <c r="C1285" s="92">
        <v>116</v>
      </c>
      <c r="D1285" s="156">
        <f>C1285/B1285*100</f>
        <v>119.6</v>
      </c>
      <c r="E1285" s="157"/>
      <c r="F1285" s="45"/>
    </row>
    <row r="1286" spans="1:6" ht="14.25">
      <c r="A1286" s="158" t="s">
        <v>133</v>
      </c>
      <c r="B1286" s="120"/>
      <c r="C1286" s="92">
        <v>0</v>
      </c>
      <c r="D1286" s="156"/>
      <c r="E1286" s="157"/>
      <c r="F1286" s="45"/>
    </row>
    <row r="1287" spans="1:6" ht="14.25">
      <c r="A1287" s="158" t="s">
        <v>134</v>
      </c>
      <c r="B1287" s="120"/>
      <c r="C1287" s="92">
        <v>0</v>
      </c>
      <c r="D1287" s="156"/>
      <c r="E1287" s="157"/>
      <c r="F1287" s="45"/>
    </row>
    <row r="1288" spans="1:6" ht="14.25">
      <c r="A1288" s="158" t="s">
        <v>1121</v>
      </c>
      <c r="B1288" s="120"/>
      <c r="C1288" s="92">
        <v>0</v>
      </c>
      <c r="D1288" s="156"/>
      <c r="E1288" s="157"/>
      <c r="F1288" s="45"/>
    </row>
    <row r="1289" spans="1:6" ht="14.25">
      <c r="A1289" s="158" t="s">
        <v>1122</v>
      </c>
      <c r="B1289" s="120"/>
      <c r="C1289" s="92">
        <v>0</v>
      </c>
      <c r="D1289" s="156"/>
      <c r="E1289" s="157"/>
      <c r="F1289" s="45"/>
    </row>
    <row r="1290" spans="1:6" ht="27">
      <c r="A1290" s="158" t="s">
        <v>1123</v>
      </c>
      <c r="B1290" s="120"/>
      <c r="C1290" s="92">
        <v>0</v>
      </c>
      <c r="D1290" s="156"/>
      <c r="E1290" s="157"/>
      <c r="F1290" s="45"/>
    </row>
    <row r="1291" spans="1:6" ht="14.25">
      <c r="A1291" s="158" t="s">
        <v>1124</v>
      </c>
      <c r="B1291" s="120"/>
      <c r="C1291" s="92">
        <v>0</v>
      </c>
      <c r="D1291" s="156"/>
      <c r="E1291" s="157"/>
      <c r="F1291" s="45"/>
    </row>
    <row r="1292" spans="1:6" ht="14.25">
      <c r="A1292" s="158" t="s">
        <v>1125</v>
      </c>
      <c r="B1292" s="120"/>
      <c r="C1292" s="92">
        <v>0</v>
      </c>
      <c r="D1292" s="156"/>
      <c r="E1292" s="157"/>
      <c r="F1292" s="45"/>
    </row>
    <row r="1293" spans="1:6" ht="14.25">
      <c r="A1293" s="158" t="s">
        <v>1126</v>
      </c>
      <c r="B1293" s="120"/>
      <c r="C1293" s="92">
        <v>0</v>
      </c>
      <c r="D1293" s="156"/>
      <c r="E1293" s="157"/>
      <c r="F1293" s="45"/>
    </row>
    <row r="1294" spans="1:6" ht="27">
      <c r="A1294" s="158" t="s">
        <v>1127</v>
      </c>
      <c r="B1294" s="120"/>
      <c r="C1294" s="92">
        <v>0</v>
      </c>
      <c r="D1294" s="156"/>
      <c r="E1294" s="157"/>
      <c r="F1294" s="45"/>
    </row>
    <row r="1295" spans="1:6" ht="14.25">
      <c r="A1295" s="158" t="s">
        <v>1128</v>
      </c>
      <c r="B1295" s="120"/>
      <c r="C1295" s="92">
        <v>0</v>
      </c>
      <c r="D1295" s="156"/>
      <c r="E1295" s="157"/>
      <c r="F1295" s="45"/>
    </row>
    <row r="1296" spans="1:6" ht="14.25">
      <c r="A1296" s="158" t="s">
        <v>1129</v>
      </c>
      <c r="B1296" s="120"/>
      <c r="C1296" s="92">
        <v>0</v>
      </c>
      <c r="D1296" s="156"/>
      <c r="E1296" s="157"/>
      <c r="F1296" s="45"/>
    </row>
    <row r="1297" spans="1:6" ht="14.25">
      <c r="A1297" s="158" t="s">
        <v>1130</v>
      </c>
      <c r="B1297" s="120"/>
      <c r="C1297" s="92">
        <v>0</v>
      </c>
      <c r="D1297" s="156"/>
      <c r="E1297" s="157"/>
      <c r="F1297" s="45"/>
    </row>
    <row r="1298" spans="1:6" ht="14.25">
      <c r="A1298" s="158" t="s">
        <v>1131</v>
      </c>
      <c r="B1298" s="92">
        <v>68</v>
      </c>
      <c r="C1298" s="92">
        <v>114</v>
      </c>
      <c r="D1298" s="156">
        <f>C1298/B1298*100</f>
        <v>167.6</v>
      </c>
      <c r="E1298" s="157">
        <v>50.4</v>
      </c>
      <c r="F1298" s="45"/>
    </row>
    <row r="1299" spans="1:6" ht="27">
      <c r="A1299" s="155" t="s">
        <v>1132</v>
      </c>
      <c r="B1299" s="120"/>
      <c r="C1299" s="92">
        <f>C1300</f>
        <v>0</v>
      </c>
      <c r="D1299" s="156"/>
      <c r="E1299" s="157"/>
      <c r="F1299" s="45"/>
    </row>
    <row r="1300" spans="1:6" ht="27">
      <c r="A1300" s="158" t="s">
        <v>1133</v>
      </c>
      <c r="B1300" s="120"/>
      <c r="C1300" s="92">
        <v>0</v>
      </c>
      <c r="D1300" s="156"/>
      <c r="E1300" s="157"/>
      <c r="F1300" s="45"/>
    </row>
    <row r="1301" spans="1:6" ht="14.25">
      <c r="A1301" s="155" t="s">
        <v>1134</v>
      </c>
      <c r="B1301" s="92">
        <f>SUM(B1302,B1311,B1315)</f>
        <v>518</v>
      </c>
      <c r="C1301" s="92">
        <f>SUM(C1302,C1311,C1315)</f>
        <v>1202</v>
      </c>
      <c r="D1301" s="156">
        <f>C1301/B1301*100</f>
        <v>232</v>
      </c>
      <c r="E1301" s="157">
        <v>68.1</v>
      </c>
      <c r="F1301" s="45"/>
    </row>
    <row r="1302" spans="1:6" ht="27">
      <c r="A1302" s="155" t="s">
        <v>1135</v>
      </c>
      <c r="B1302" s="92">
        <f>SUM(B1303:B1310)</f>
        <v>0</v>
      </c>
      <c r="C1302" s="92">
        <f>SUM(C1303:C1310)</f>
        <v>202</v>
      </c>
      <c r="D1302" s="156"/>
      <c r="E1302" s="157">
        <v>11.4</v>
      </c>
      <c r="F1302" s="45"/>
    </row>
    <row r="1303" spans="1:6" ht="14.25">
      <c r="A1303" s="158" t="s">
        <v>1136</v>
      </c>
      <c r="B1303" s="120"/>
      <c r="C1303" s="92">
        <v>0</v>
      </c>
      <c r="D1303" s="156"/>
      <c r="E1303" s="157"/>
      <c r="F1303" s="45"/>
    </row>
    <row r="1304" spans="1:6" ht="14.25">
      <c r="A1304" s="158" t="s">
        <v>1137</v>
      </c>
      <c r="B1304" s="120"/>
      <c r="C1304" s="92">
        <v>0</v>
      </c>
      <c r="D1304" s="156"/>
      <c r="E1304" s="157"/>
      <c r="F1304" s="45"/>
    </row>
    <row r="1305" spans="1:6" ht="14.25">
      <c r="A1305" s="158" t="s">
        <v>1138</v>
      </c>
      <c r="B1305" s="120"/>
      <c r="C1305" s="92">
        <v>0</v>
      </c>
      <c r="D1305" s="156"/>
      <c r="E1305" s="157">
        <v>0</v>
      </c>
      <c r="F1305" s="45"/>
    </row>
    <row r="1306" spans="1:6" ht="27">
      <c r="A1306" s="158" t="s">
        <v>1139</v>
      </c>
      <c r="B1306" s="120"/>
      <c r="C1306" s="92">
        <v>0</v>
      </c>
      <c r="D1306" s="156"/>
      <c r="E1306" s="157"/>
      <c r="F1306" s="45"/>
    </row>
    <row r="1307" spans="1:6" ht="14.25">
      <c r="A1307" s="158" t="s">
        <v>1140</v>
      </c>
      <c r="B1307" s="120"/>
      <c r="C1307" s="92">
        <v>16</v>
      </c>
      <c r="D1307" s="156"/>
      <c r="E1307" s="157"/>
      <c r="F1307" s="45"/>
    </row>
    <row r="1308" spans="1:6" ht="14.25">
      <c r="A1308" s="158" t="s">
        <v>1141</v>
      </c>
      <c r="B1308" s="120"/>
      <c r="C1308" s="92">
        <v>128</v>
      </c>
      <c r="D1308" s="156"/>
      <c r="E1308" s="157"/>
      <c r="F1308" s="45"/>
    </row>
    <row r="1309" spans="1:6" ht="27">
      <c r="A1309" s="158" t="s">
        <v>1142</v>
      </c>
      <c r="B1309" s="120"/>
      <c r="C1309" s="92">
        <v>0</v>
      </c>
      <c r="D1309" s="156"/>
      <c r="E1309" s="157"/>
      <c r="F1309" s="45"/>
    </row>
    <row r="1310" spans="1:6" ht="27">
      <c r="A1310" s="158" t="s">
        <v>1143</v>
      </c>
      <c r="B1310" s="120"/>
      <c r="C1310" s="92">
        <v>58</v>
      </c>
      <c r="D1310" s="156"/>
      <c r="E1310" s="157">
        <v>580</v>
      </c>
      <c r="F1310" s="45"/>
    </row>
    <row r="1311" spans="1:6" ht="14.25">
      <c r="A1311" s="155" t="s">
        <v>1144</v>
      </c>
      <c r="B1311" s="92">
        <f>SUM(B1312:B1314)</f>
        <v>518</v>
      </c>
      <c r="C1311" s="92">
        <f>SUM(C1312:C1314)</f>
        <v>1000</v>
      </c>
      <c r="D1311" s="156">
        <f>C1311/B1311*100</f>
        <v>193.1</v>
      </c>
      <c r="E1311" s="157"/>
      <c r="F1311" s="45"/>
    </row>
    <row r="1312" spans="1:6" ht="14.25">
      <c r="A1312" s="158" t="s">
        <v>1145</v>
      </c>
      <c r="B1312" s="92">
        <v>13</v>
      </c>
      <c r="C1312" s="92">
        <v>0</v>
      </c>
      <c r="D1312" s="156"/>
      <c r="E1312" s="157"/>
      <c r="F1312" s="45"/>
    </row>
    <row r="1313" spans="1:6" ht="14.25">
      <c r="A1313" s="158" t="s">
        <v>1146</v>
      </c>
      <c r="B1313" s="92">
        <v>5</v>
      </c>
      <c r="C1313" s="92">
        <v>0</v>
      </c>
      <c r="D1313" s="156"/>
      <c r="E1313" s="157"/>
      <c r="F1313" s="45"/>
    </row>
    <row r="1314" spans="1:6" ht="14.25">
      <c r="A1314" s="158" t="s">
        <v>1147</v>
      </c>
      <c r="B1314" s="92">
        <v>500</v>
      </c>
      <c r="C1314" s="92">
        <v>1000</v>
      </c>
      <c r="D1314" s="156">
        <f>C1314/B1314*100</f>
        <v>200</v>
      </c>
      <c r="E1314" s="157"/>
      <c r="F1314" s="45"/>
    </row>
    <row r="1315" spans="1:6" ht="14.25">
      <c r="A1315" s="155" t="s">
        <v>1148</v>
      </c>
      <c r="B1315" s="120"/>
      <c r="C1315" s="92">
        <f>SUM(C1316:C1318)</f>
        <v>0</v>
      </c>
      <c r="D1315" s="156"/>
      <c r="E1315" s="157"/>
      <c r="F1315" s="45"/>
    </row>
    <row r="1316" spans="1:6" ht="27">
      <c r="A1316" s="158" t="s">
        <v>1149</v>
      </c>
      <c r="B1316" s="120"/>
      <c r="C1316" s="92">
        <v>0</v>
      </c>
      <c r="D1316" s="156"/>
      <c r="E1316" s="157"/>
      <c r="F1316" s="45"/>
    </row>
    <row r="1317" spans="1:6" ht="14.25">
      <c r="A1317" s="158" t="s">
        <v>1150</v>
      </c>
      <c r="B1317" s="120"/>
      <c r="C1317" s="92">
        <v>0</v>
      </c>
      <c r="D1317" s="156"/>
      <c r="E1317" s="157"/>
      <c r="F1317" s="45"/>
    </row>
    <row r="1318" spans="1:6" ht="27">
      <c r="A1318" s="158" t="s">
        <v>1151</v>
      </c>
      <c r="B1318" s="120"/>
      <c r="C1318" s="92">
        <v>0</v>
      </c>
      <c r="D1318" s="156"/>
      <c r="E1318" s="157"/>
      <c r="F1318" s="45"/>
    </row>
    <row r="1319" spans="1:6" ht="14.25">
      <c r="A1319" s="155" t="s">
        <v>1152</v>
      </c>
      <c r="B1319" s="92">
        <f>SUM(B1320,B1335,B1349,B1355,B1361)</f>
        <v>1577</v>
      </c>
      <c r="C1319" s="92">
        <f>SUM(C1320,C1335,C1349,C1355,C1361)</f>
        <v>1847</v>
      </c>
      <c r="D1319" s="156">
        <f>C1319/B1319*100</f>
        <v>117.1</v>
      </c>
      <c r="E1319" s="157">
        <v>40.2</v>
      </c>
      <c r="F1319" s="45"/>
    </row>
    <row r="1320" spans="1:6" ht="14.25">
      <c r="A1320" s="155" t="s">
        <v>1153</v>
      </c>
      <c r="B1320" s="92">
        <f>SUM(B1321:B1334)</f>
        <v>1577</v>
      </c>
      <c r="C1320" s="92">
        <f>SUM(C1321:C1334)</f>
        <v>1569</v>
      </c>
      <c r="D1320" s="156">
        <f>C1320/B1320*100</f>
        <v>99.5</v>
      </c>
      <c r="E1320" s="157">
        <v>99.2</v>
      </c>
      <c r="F1320" s="45"/>
    </row>
    <row r="1321" spans="1:6" ht="14.25">
      <c r="A1321" s="158" t="s">
        <v>132</v>
      </c>
      <c r="B1321" s="92">
        <v>37</v>
      </c>
      <c r="C1321" s="92">
        <v>34</v>
      </c>
      <c r="D1321" s="156">
        <f>C1321/B1321*100</f>
        <v>91.9</v>
      </c>
      <c r="E1321" s="157">
        <v>81</v>
      </c>
      <c r="F1321" s="45"/>
    </row>
    <row r="1322" spans="1:6" ht="14.25">
      <c r="A1322" s="158" t="s">
        <v>133</v>
      </c>
      <c r="B1322" s="159">
        <v>10</v>
      </c>
      <c r="C1322" s="92">
        <v>5</v>
      </c>
      <c r="D1322" s="156">
        <f>C1322/B1322*100</f>
        <v>50</v>
      </c>
      <c r="E1322" s="157">
        <v>100</v>
      </c>
      <c r="F1322" s="45"/>
    </row>
    <row r="1323" spans="1:6" ht="14.25">
      <c r="A1323" s="158" t="s">
        <v>134</v>
      </c>
      <c r="B1323" s="120"/>
      <c r="C1323" s="92">
        <v>0</v>
      </c>
      <c r="D1323" s="156"/>
      <c r="E1323" s="157"/>
      <c r="F1323" s="45"/>
    </row>
    <row r="1324" spans="1:6" ht="27">
      <c r="A1324" s="158" t="s">
        <v>1154</v>
      </c>
      <c r="B1324" s="120"/>
      <c r="C1324" s="92">
        <v>0</v>
      </c>
      <c r="D1324" s="156"/>
      <c r="E1324" s="157"/>
      <c r="F1324" s="45"/>
    </row>
    <row r="1325" spans="1:6" ht="14.25">
      <c r="A1325" s="158" t="s">
        <v>1155</v>
      </c>
      <c r="B1325" s="120"/>
      <c r="C1325" s="92">
        <v>0</v>
      </c>
      <c r="D1325" s="156"/>
      <c r="E1325" s="157"/>
      <c r="F1325" s="45"/>
    </row>
    <row r="1326" spans="1:6" ht="14.25">
      <c r="A1326" s="158" t="s">
        <v>1156</v>
      </c>
      <c r="B1326" s="120"/>
      <c r="C1326" s="92">
        <v>0</v>
      </c>
      <c r="D1326" s="156"/>
      <c r="E1326" s="157">
        <v>0</v>
      </c>
      <c r="F1326" s="45"/>
    </row>
    <row r="1327" spans="1:6" ht="14.25">
      <c r="A1327" s="158" t="s">
        <v>1157</v>
      </c>
      <c r="B1327" s="120"/>
      <c r="C1327" s="92">
        <v>0</v>
      </c>
      <c r="D1327" s="156"/>
      <c r="E1327" s="157"/>
      <c r="F1327" s="45"/>
    </row>
    <row r="1328" spans="1:6" ht="27">
      <c r="A1328" s="158" t="s">
        <v>1158</v>
      </c>
      <c r="B1328" s="120"/>
      <c r="C1328" s="92">
        <v>0</v>
      </c>
      <c r="D1328" s="156"/>
      <c r="E1328" s="157"/>
      <c r="F1328" s="45"/>
    </row>
    <row r="1329" spans="1:6" ht="27">
      <c r="A1329" s="158" t="s">
        <v>1159</v>
      </c>
      <c r="B1329" s="120"/>
      <c r="C1329" s="92">
        <v>0</v>
      </c>
      <c r="D1329" s="156"/>
      <c r="E1329" s="157"/>
      <c r="F1329" s="45"/>
    </row>
    <row r="1330" spans="1:6" ht="14.25">
      <c r="A1330" s="158" t="s">
        <v>1160</v>
      </c>
      <c r="B1330" s="120"/>
      <c r="C1330" s="92">
        <v>0</v>
      </c>
      <c r="D1330" s="156"/>
      <c r="E1330" s="157"/>
      <c r="F1330" s="45"/>
    </row>
    <row r="1331" spans="1:6" ht="14.25">
      <c r="A1331" s="158" t="s">
        <v>1161</v>
      </c>
      <c r="B1331" s="92">
        <v>1500</v>
      </c>
      <c r="C1331" s="92">
        <v>1500</v>
      </c>
      <c r="D1331" s="156">
        <f>C1331/B1331*100</f>
        <v>100</v>
      </c>
      <c r="E1331" s="157">
        <v>100</v>
      </c>
      <c r="F1331" s="45"/>
    </row>
    <row r="1332" spans="1:6" ht="27">
      <c r="A1332" s="158" t="s">
        <v>1162</v>
      </c>
      <c r="B1332" s="120"/>
      <c r="C1332" s="92">
        <v>0</v>
      </c>
      <c r="D1332" s="156"/>
      <c r="E1332" s="157"/>
      <c r="F1332" s="45"/>
    </row>
    <row r="1333" spans="1:6" ht="14.25">
      <c r="A1333" s="158" t="s">
        <v>141</v>
      </c>
      <c r="B1333" s="120"/>
      <c r="C1333" s="92">
        <v>0</v>
      </c>
      <c r="D1333" s="156"/>
      <c r="E1333" s="157"/>
      <c r="F1333" s="45"/>
    </row>
    <row r="1334" spans="1:6" ht="14.25">
      <c r="A1334" s="158" t="s">
        <v>1163</v>
      </c>
      <c r="B1334" s="92">
        <v>30</v>
      </c>
      <c r="C1334" s="92">
        <v>30</v>
      </c>
      <c r="D1334" s="156">
        <f>C1334/B1334*100</f>
        <v>100</v>
      </c>
      <c r="E1334" s="157">
        <v>96.8</v>
      </c>
      <c r="F1334" s="45"/>
    </row>
    <row r="1335" spans="1:6" ht="14.25">
      <c r="A1335" s="155" t="s">
        <v>1164</v>
      </c>
      <c r="B1335" s="120"/>
      <c r="C1335" s="92">
        <f>SUM(C1336:C1348)</f>
        <v>0</v>
      </c>
      <c r="D1335" s="156"/>
      <c r="E1335" s="157"/>
      <c r="F1335" s="45"/>
    </row>
    <row r="1336" spans="1:6" ht="14.25">
      <c r="A1336" s="158" t="s">
        <v>132</v>
      </c>
      <c r="B1336" s="120"/>
      <c r="C1336" s="92">
        <v>0</v>
      </c>
      <c r="D1336" s="156"/>
      <c r="E1336" s="157"/>
      <c r="F1336" s="45"/>
    </row>
    <row r="1337" spans="1:6" ht="14.25">
      <c r="A1337" s="158" t="s">
        <v>133</v>
      </c>
      <c r="B1337" s="120"/>
      <c r="C1337" s="92">
        <v>0</v>
      </c>
      <c r="D1337" s="156"/>
      <c r="E1337" s="157"/>
      <c r="F1337" s="45"/>
    </row>
    <row r="1338" spans="1:6" ht="14.25">
      <c r="A1338" s="158" t="s">
        <v>134</v>
      </c>
      <c r="B1338" s="120"/>
      <c r="C1338" s="92">
        <v>0</v>
      </c>
      <c r="D1338" s="156"/>
      <c r="E1338" s="157"/>
      <c r="F1338" s="45"/>
    </row>
    <row r="1339" spans="1:6" ht="14.25">
      <c r="A1339" s="158" t="s">
        <v>1165</v>
      </c>
      <c r="B1339" s="120"/>
      <c r="C1339" s="92">
        <v>0</v>
      </c>
      <c r="D1339" s="156"/>
      <c r="E1339" s="157"/>
      <c r="F1339" s="45"/>
    </row>
    <row r="1340" spans="1:6" ht="27">
      <c r="A1340" s="158" t="s">
        <v>1166</v>
      </c>
      <c r="B1340" s="120"/>
      <c r="C1340" s="92">
        <v>0</v>
      </c>
      <c r="D1340" s="156"/>
      <c r="E1340" s="157"/>
      <c r="F1340" s="45"/>
    </row>
    <row r="1341" spans="1:6" ht="14.25">
      <c r="A1341" s="158" t="s">
        <v>1167</v>
      </c>
      <c r="B1341" s="120"/>
      <c r="C1341" s="92">
        <v>0</v>
      </c>
      <c r="D1341" s="156"/>
      <c r="E1341" s="157"/>
      <c r="F1341" s="45"/>
    </row>
    <row r="1342" spans="1:6" ht="14.25">
      <c r="A1342" s="158" t="s">
        <v>1168</v>
      </c>
      <c r="B1342" s="120"/>
      <c r="C1342" s="92">
        <v>0</v>
      </c>
      <c r="D1342" s="156"/>
      <c r="E1342" s="157"/>
      <c r="F1342" s="45"/>
    </row>
    <row r="1343" spans="1:6" ht="14.25">
      <c r="A1343" s="158" t="s">
        <v>1169</v>
      </c>
      <c r="B1343" s="120"/>
      <c r="C1343" s="92">
        <v>0</v>
      </c>
      <c r="D1343" s="156"/>
      <c r="E1343" s="157"/>
      <c r="F1343" s="45"/>
    </row>
    <row r="1344" spans="1:6" ht="14.25">
      <c r="A1344" s="158" t="s">
        <v>1170</v>
      </c>
      <c r="B1344" s="120"/>
      <c r="C1344" s="92">
        <v>0</v>
      </c>
      <c r="D1344" s="156"/>
      <c r="E1344" s="157"/>
      <c r="F1344" s="45"/>
    </row>
    <row r="1345" spans="1:6" ht="14.25">
      <c r="A1345" s="158" t="s">
        <v>1171</v>
      </c>
      <c r="B1345" s="120"/>
      <c r="C1345" s="92">
        <v>0</v>
      </c>
      <c r="D1345" s="156"/>
      <c r="E1345" s="157"/>
      <c r="F1345" s="45"/>
    </row>
    <row r="1346" spans="1:6" ht="14.25">
      <c r="A1346" s="158" t="s">
        <v>1172</v>
      </c>
      <c r="B1346" s="120"/>
      <c r="C1346" s="92">
        <v>0</v>
      </c>
      <c r="D1346" s="156"/>
      <c r="E1346" s="157"/>
      <c r="F1346" s="45"/>
    </row>
    <row r="1347" spans="1:6" ht="14.25">
      <c r="A1347" s="158" t="s">
        <v>141</v>
      </c>
      <c r="B1347" s="120"/>
      <c r="C1347" s="92">
        <v>0</v>
      </c>
      <c r="D1347" s="156"/>
      <c r="E1347" s="157"/>
      <c r="F1347" s="45"/>
    </row>
    <row r="1348" spans="1:6" ht="14.25">
      <c r="A1348" s="158" t="s">
        <v>1173</v>
      </c>
      <c r="B1348" s="120"/>
      <c r="C1348" s="92">
        <v>0</v>
      </c>
      <c r="D1348" s="156"/>
      <c r="E1348" s="157"/>
      <c r="F1348" s="45"/>
    </row>
    <row r="1349" spans="1:6" ht="14.25">
      <c r="A1349" s="155" t="s">
        <v>1174</v>
      </c>
      <c r="B1349" s="120"/>
      <c r="C1349" s="92">
        <f>SUM(C1350:C1354)</f>
        <v>0</v>
      </c>
      <c r="D1349" s="156"/>
      <c r="E1349" s="157"/>
      <c r="F1349" s="45"/>
    </row>
    <row r="1350" spans="1:6" ht="14.25">
      <c r="A1350" s="158" t="s">
        <v>1175</v>
      </c>
      <c r="B1350" s="120"/>
      <c r="C1350" s="92">
        <v>0</v>
      </c>
      <c r="D1350" s="156"/>
      <c r="E1350" s="157"/>
      <c r="F1350" s="45"/>
    </row>
    <row r="1351" spans="1:6" ht="27">
      <c r="A1351" s="158" t="s">
        <v>1176</v>
      </c>
      <c r="B1351" s="120"/>
      <c r="C1351" s="92">
        <v>0</v>
      </c>
      <c r="D1351" s="156"/>
      <c r="E1351" s="157"/>
      <c r="F1351" s="45"/>
    </row>
    <row r="1352" spans="1:6" ht="14.25">
      <c r="A1352" s="158" t="s">
        <v>1177</v>
      </c>
      <c r="B1352" s="120"/>
      <c r="C1352" s="92">
        <v>0</v>
      </c>
      <c r="D1352" s="156"/>
      <c r="E1352" s="157"/>
      <c r="F1352" s="45"/>
    </row>
    <row r="1353" spans="1:6" ht="14.25">
      <c r="A1353" s="158" t="s">
        <v>1178</v>
      </c>
      <c r="B1353" s="120"/>
      <c r="C1353" s="92">
        <v>0</v>
      </c>
      <c r="D1353" s="156"/>
      <c r="E1353" s="157"/>
      <c r="F1353" s="45"/>
    </row>
    <row r="1354" spans="1:6" ht="14.25">
      <c r="A1354" s="158" t="s">
        <v>1179</v>
      </c>
      <c r="B1354" s="120"/>
      <c r="C1354" s="92">
        <v>0</v>
      </c>
      <c r="D1354" s="156"/>
      <c r="E1354" s="157"/>
      <c r="F1354" s="45"/>
    </row>
    <row r="1355" spans="1:6" ht="14.25">
      <c r="A1355" s="155" t="s">
        <v>1180</v>
      </c>
      <c r="B1355" s="120"/>
      <c r="C1355" s="92">
        <f>SUM(C1356:C1360)</f>
        <v>278</v>
      </c>
      <c r="D1355" s="156"/>
      <c r="E1355" s="157">
        <v>9.2</v>
      </c>
      <c r="F1355" s="45"/>
    </row>
    <row r="1356" spans="1:6" ht="14.25">
      <c r="A1356" s="158" t="s">
        <v>1181</v>
      </c>
      <c r="B1356" s="120"/>
      <c r="C1356" s="92">
        <v>0</v>
      </c>
      <c r="D1356" s="156"/>
      <c r="E1356" s="157"/>
      <c r="F1356" s="45"/>
    </row>
    <row r="1357" spans="1:6" ht="14.25">
      <c r="A1357" s="158" t="s">
        <v>1182</v>
      </c>
      <c r="B1357" s="120"/>
      <c r="C1357" s="92">
        <v>0</v>
      </c>
      <c r="D1357" s="156"/>
      <c r="E1357" s="157"/>
      <c r="F1357" s="45"/>
    </row>
    <row r="1358" spans="1:6" ht="14.25">
      <c r="A1358" s="158" t="s">
        <v>1183</v>
      </c>
      <c r="B1358" s="120"/>
      <c r="C1358" s="92">
        <v>260</v>
      </c>
      <c r="D1358" s="156"/>
      <c r="E1358" s="157">
        <v>8.7</v>
      </c>
      <c r="F1358" s="45"/>
    </row>
    <row r="1359" spans="1:6" ht="27">
      <c r="A1359" s="158" t="s">
        <v>1184</v>
      </c>
      <c r="B1359" s="120"/>
      <c r="C1359" s="92">
        <v>0</v>
      </c>
      <c r="D1359" s="156"/>
      <c r="E1359" s="157"/>
      <c r="F1359" s="45"/>
    </row>
    <row r="1360" spans="1:6" ht="14.25">
      <c r="A1360" s="158" t="s">
        <v>1185</v>
      </c>
      <c r="B1360" s="120"/>
      <c r="C1360" s="92">
        <v>18</v>
      </c>
      <c r="D1360" s="156"/>
      <c r="E1360" s="157">
        <v>60</v>
      </c>
      <c r="F1360" s="45"/>
    </row>
    <row r="1361" spans="1:6" ht="14.25">
      <c r="A1361" s="155" t="s">
        <v>1186</v>
      </c>
      <c r="B1361" s="120"/>
      <c r="C1361" s="92">
        <f>SUM(C1362:C1372)</f>
        <v>0</v>
      </c>
      <c r="D1361" s="156"/>
      <c r="E1361" s="157"/>
      <c r="F1361" s="45"/>
    </row>
    <row r="1362" spans="1:6" ht="14.25">
      <c r="A1362" s="158" t="s">
        <v>1187</v>
      </c>
      <c r="B1362" s="120"/>
      <c r="C1362" s="92">
        <v>0</v>
      </c>
      <c r="D1362" s="156"/>
      <c r="E1362" s="157"/>
      <c r="F1362" s="45"/>
    </row>
    <row r="1363" spans="1:6" ht="14.25">
      <c r="A1363" s="158" t="s">
        <v>1188</v>
      </c>
      <c r="B1363" s="120"/>
      <c r="C1363" s="92">
        <v>0</v>
      </c>
      <c r="D1363" s="156"/>
      <c r="E1363" s="157"/>
      <c r="F1363" s="45"/>
    </row>
    <row r="1364" spans="1:6" ht="14.25">
      <c r="A1364" s="158" t="s">
        <v>1189</v>
      </c>
      <c r="B1364" s="120"/>
      <c r="C1364" s="92">
        <v>0</v>
      </c>
      <c r="D1364" s="156"/>
      <c r="E1364" s="157"/>
      <c r="F1364" s="45"/>
    </row>
    <row r="1365" spans="1:6" ht="14.25">
      <c r="A1365" s="158" t="s">
        <v>1190</v>
      </c>
      <c r="B1365" s="120"/>
      <c r="C1365" s="92">
        <v>0</v>
      </c>
      <c r="D1365" s="156"/>
      <c r="E1365" s="157"/>
      <c r="F1365" s="45"/>
    </row>
    <row r="1366" spans="1:6" ht="14.25">
      <c r="A1366" s="158" t="s">
        <v>1191</v>
      </c>
      <c r="B1366" s="120"/>
      <c r="C1366" s="92">
        <v>0</v>
      </c>
      <c r="D1366" s="156"/>
      <c r="E1366" s="157"/>
      <c r="F1366" s="45"/>
    </row>
    <row r="1367" spans="1:6" ht="14.25">
      <c r="A1367" s="158" t="s">
        <v>1192</v>
      </c>
      <c r="B1367" s="120"/>
      <c r="C1367" s="92">
        <v>0</v>
      </c>
      <c r="D1367" s="156"/>
      <c r="E1367" s="157"/>
      <c r="F1367" s="45"/>
    </row>
    <row r="1368" spans="1:6" ht="14.25">
      <c r="A1368" s="158" t="s">
        <v>1193</v>
      </c>
      <c r="B1368" s="120"/>
      <c r="C1368" s="92">
        <v>0</v>
      </c>
      <c r="D1368" s="156"/>
      <c r="E1368" s="157"/>
      <c r="F1368" s="45"/>
    </row>
    <row r="1369" spans="1:6" ht="14.25">
      <c r="A1369" s="158" t="s">
        <v>1194</v>
      </c>
      <c r="B1369" s="120"/>
      <c r="C1369" s="92">
        <v>0</v>
      </c>
      <c r="D1369" s="156"/>
      <c r="E1369" s="157"/>
      <c r="F1369" s="45"/>
    </row>
    <row r="1370" spans="1:6" ht="14.25">
      <c r="A1370" s="158" t="s">
        <v>1195</v>
      </c>
      <c r="B1370" s="120"/>
      <c r="C1370" s="92">
        <v>0</v>
      </c>
      <c r="D1370" s="156"/>
      <c r="E1370" s="157"/>
      <c r="F1370" s="45"/>
    </row>
    <row r="1371" spans="1:6" ht="14.25">
      <c r="A1371" s="158" t="s">
        <v>1196</v>
      </c>
      <c r="B1371" s="120"/>
      <c r="C1371" s="92">
        <v>0</v>
      </c>
      <c r="D1371" s="156"/>
      <c r="E1371" s="157"/>
      <c r="F1371" s="45"/>
    </row>
    <row r="1372" spans="1:6" ht="27">
      <c r="A1372" s="158" t="s">
        <v>1197</v>
      </c>
      <c r="B1372" s="120"/>
      <c r="C1372" s="92">
        <v>0</v>
      </c>
      <c r="D1372" s="156"/>
      <c r="E1372" s="157"/>
      <c r="F1372" s="45"/>
    </row>
    <row r="1373" spans="1:6" ht="14.25">
      <c r="A1373" s="168" t="s">
        <v>1198</v>
      </c>
      <c r="B1373" s="92">
        <v>50485</v>
      </c>
      <c r="C1373" s="92">
        <f>C1374</f>
        <v>50337</v>
      </c>
      <c r="D1373" s="156">
        <v>95.1</v>
      </c>
      <c r="E1373" s="157">
        <v>124.1</v>
      </c>
      <c r="F1373" s="45"/>
    </row>
    <row r="1374" spans="1:6" ht="14.25">
      <c r="A1374" s="168" t="s">
        <v>1199</v>
      </c>
      <c r="B1374" s="92">
        <v>50485</v>
      </c>
      <c r="C1374" s="92">
        <v>50337</v>
      </c>
      <c r="D1374" s="156">
        <v>95.1</v>
      </c>
      <c r="E1374" s="157">
        <v>124.1</v>
      </c>
      <c r="F1374" s="45"/>
    </row>
    <row r="1375" spans="1:6" ht="14.25">
      <c r="A1375" s="155" t="s">
        <v>1200</v>
      </c>
      <c r="B1375" s="92">
        <f>SUM(B1376,B1377,B1382)</f>
        <v>1000</v>
      </c>
      <c r="C1375" s="92">
        <f>SUM(C1376,C1377,C1382)</f>
        <v>1234</v>
      </c>
      <c r="D1375" s="156">
        <f>C1375/B1375*100</f>
        <v>123.4</v>
      </c>
      <c r="E1375" s="157">
        <v>465.7</v>
      </c>
      <c r="F1375" s="45"/>
    </row>
    <row r="1376" spans="1:6" ht="27">
      <c r="A1376" s="155" t="s">
        <v>1201</v>
      </c>
      <c r="B1376" s="120"/>
      <c r="C1376" s="92">
        <v>0</v>
      </c>
      <c r="D1376" s="156"/>
      <c r="E1376" s="157"/>
      <c r="F1376" s="45"/>
    </row>
    <row r="1377" spans="1:6" ht="27">
      <c r="A1377" s="155" t="s">
        <v>1202</v>
      </c>
      <c r="B1377" s="120"/>
      <c r="C1377" s="92">
        <f>SUM(C1378:C1381)</f>
        <v>0</v>
      </c>
      <c r="D1377" s="156"/>
      <c r="E1377" s="157"/>
      <c r="F1377" s="45"/>
    </row>
    <row r="1378" spans="1:6" ht="27">
      <c r="A1378" s="158" t="s">
        <v>1203</v>
      </c>
      <c r="B1378" s="120"/>
      <c r="C1378" s="92">
        <v>0</v>
      </c>
      <c r="D1378" s="156"/>
      <c r="E1378" s="157"/>
      <c r="F1378" s="45"/>
    </row>
    <row r="1379" spans="1:6" ht="27">
      <c r="A1379" s="158" t="s">
        <v>1204</v>
      </c>
      <c r="B1379" s="120"/>
      <c r="C1379" s="92">
        <v>0</v>
      </c>
      <c r="D1379" s="156"/>
      <c r="E1379" s="157"/>
      <c r="F1379" s="45"/>
    </row>
    <row r="1380" spans="1:6" ht="27">
      <c r="A1380" s="158" t="s">
        <v>1205</v>
      </c>
      <c r="B1380" s="120"/>
      <c r="C1380" s="92">
        <v>0</v>
      </c>
      <c r="D1380" s="156"/>
      <c r="E1380" s="157"/>
      <c r="F1380" s="45"/>
    </row>
    <row r="1381" spans="1:6" ht="27">
      <c r="A1381" s="158" t="s">
        <v>1206</v>
      </c>
      <c r="B1381" s="120"/>
      <c r="C1381" s="92">
        <v>0</v>
      </c>
      <c r="D1381" s="156"/>
      <c r="E1381" s="157"/>
      <c r="F1381" s="45"/>
    </row>
    <row r="1382" spans="1:6" ht="27">
      <c r="A1382" s="155" t="s">
        <v>1207</v>
      </c>
      <c r="B1382" s="92">
        <f>SUM(B1383:B1386)</f>
        <v>1000</v>
      </c>
      <c r="C1382" s="92">
        <f>SUM(C1383:C1386)</f>
        <v>1234</v>
      </c>
      <c r="D1382" s="156">
        <f>C1382/B1382*100</f>
        <v>123.4</v>
      </c>
      <c r="E1382" s="157">
        <v>465.7</v>
      </c>
      <c r="F1382" s="45"/>
    </row>
    <row r="1383" spans="1:6" ht="27">
      <c r="A1383" s="158" t="s">
        <v>1208</v>
      </c>
      <c r="B1383" s="120">
        <v>1000</v>
      </c>
      <c r="C1383" s="92">
        <v>1234</v>
      </c>
      <c r="D1383" s="156">
        <f>C1383/B1383*100</f>
        <v>123.4</v>
      </c>
      <c r="E1383" s="157">
        <v>465.7</v>
      </c>
      <c r="F1383" s="45"/>
    </row>
    <row r="1384" spans="1:6" ht="27">
      <c r="A1384" s="158" t="s">
        <v>1209</v>
      </c>
      <c r="B1384" s="120"/>
      <c r="C1384" s="92">
        <v>0</v>
      </c>
      <c r="D1384" s="156"/>
      <c r="E1384" s="157"/>
      <c r="F1384" s="45"/>
    </row>
    <row r="1385" spans="1:6" ht="27">
      <c r="A1385" s="158" t="s">
        <v>1210</v>
      </c>
      <c r="B1385" s="120"/>
      <c r="C1385" s="92">
        <v>0</v>
      </c>
      <c r="D1385" s="156"/>
      <c r="E1385" s="157"/>
      <c r="F1385" s="45"/>
    </row>
    <row r="1386" spans="1:6" ht="27">
      <c r="A1386" s="158" t="s">
        <v>1211</v>
      </c>
      <c r="B1386" s="120"/>
      <c r="C1386" s="92">
        <v>0</v>
      </c>
      <c r="D1386" s="156"/>
      <c r="E1386" s="157"/>
      <c r="F1386" s="45"/>
    </row>
    <row r="1387" spans="1:6" ht="14.25">
      <c r="A1387" s="155" t="s">
        <v>1212</v>
      </c>
      <c r="B1387" s="120"/>
      <c r="C1387" s="92">
        <f>C1388+C1389+C1390</f>
        <v>80</v>
      </c>
      <c r="D1387" s="156"/>
      <c r="E1387" s="157">
        <v>500</v>
      </c>
      <c r="F1387" s="45"/>
    </row>
    <row r="1388" spans="1:6" ht="27">
      <c r="A1388" s="155" t="s">
        <v>1213</v>
      </c>
      <c r="B1388" s="120"/>
      <c r="C1388" s="92">
        <v>0</v>
      </c>
      <c r="D1388" s="156"/>
      <c r="E1388" s="157"/>
      <c r="F1388" s="45"/>
    </row>
    <row r="1389" spans="1:6" ht="27">
      <c r="A1389" s="155" t="s">
        <v>1214</v>
      </c>
      <c r="B1389" s="120"/>
      <c r="C1389" s="92">
        <v>0</v>
      </c>
      <c r="D1389" s="156"/>
      <c r="E1389" s="157"/>
      <c r="F1389" s="45"/>
    </row>
    <row r="1390" spans="1:6" ht="27">
      <c r="A1390" s="155" t="s">
        <v>1215</v>
      </c>
      <c r="B1390" s="120"/>
      <c r="C1390" s="92">
        <v>80</v>
      </c>
      <c r="D1390" s="156"/>
      <c r="E1390" s="157">
        <v>500</v>
      </c>
      <c r="F1390" s="45"/>
    </row>
    <row r="1391" spans="1:6" ht="14.25">
      <c r="A1391" s="69" t="s">
        <v>112</v>
      </c>
      <c r="B1391" s="93">
        <f>SUM(B5,B258,B295,B313,B434,B489,B545,B594,B710,B774,B852,B876,B1008,B1079,B1155,B1182,B1211,B1221,B1301,B1319,B1373,B1375,B1387)</f>
        <v>353592</v>
      </c>
      <c r="C1391" s="93">
        <f>SUM(C5,C258,C295,C313,C434,C489,C545,C594,C710,C774,C852,C876,C1008,C1079,C1155,C1182,C1211,C1221,C1301,C1319,C1373,C1375,C1387)</f>
        <v>508420</v>
      </c>
      <c r="D1391" s="156">
        <f>C1391/B1391*100</f>
        <v>143.8</v>
      </c>
      <c r="E1391" s="163">
        <v>106.8</v>
      </c>
      <c r="F1391" s="72"/>
    </row>
    <row r="1392" spans="1:5" ht="14.25">
      <c r="A1392" s="73" t="s">
        <v>113</v>
      </c>
      <c r="B1392" s="159"/>
      <c r="C1392" s="93">
        <v>37950</v>
      </c>
      <c r="D1392" s="156"/>
      <c r="E1392" s="163">
        <v>383.3</v>
      </c>
    </row>
    <row r="1393" spans="1:5" ht="14.25">
      <c r="A1393" s="73" t="s">
        <v>114</v>
      </c>
      <c r="B1393" s="159"/>
      <c r="C1393" s="93"/>
      <c r="D1393" s="156"/>
      <c r="E1393" s="163"/>
    </row>
    <row r="1394" spans="1:5" ht="14.25">
      <c r="A1394" s="74" t="s">
        <v>115</v>
      </c>
      <c r="B1394" s="159"/>
      <c r="C1394" s="93"/>
      <c r="D1394" s="156"/>
      <c r="E1394" s="163"/>
    </row>
    <row r="1395" spans="1:5" ht="14.25">
      <c r="A1395" s="74" t="s">
        <v>116</v>
      </c>
      <c r="B1395" s="159"/>
      <c r="C1395" s="93"/>
      <c r="D1395" s="156"/>
      <c r="E1395" s="163"/>
    </row>
    <row r="1396" spans="1:5" ht="27">
      <c r="A1396" s="75" t="s">
        <v>117</v>
      </c>
      <c r="B1396" s="164"/>
      <c r="C1396" s="93"/>
      <c r="D1396" s="156"/>
      <c r="E1396" s="163"/>
    </row>
    <row r="1397" spans="1:5" ht="27">
      <c r="A1397" s="75" t="s">
        <v>118</v>
      </c>
      <c r="B1397" s="159"/>
      <c r="C1397" s="93"/>
      <c r="D1397" s="156"/>
      <c r="E1397" s="163"/>
    </row>
    <row r="1398" spans="1:5" ht="14.25">
      <c r="A1398" s="74" t="s">
        <v>119</v>
      </c>
      <c r="B1398" s="159"/>
      <c r="C1398" s="92">
        <v>34448</v>
      </c>
      <c r="D1398" s="156"/>
      <c r="E1398" s="163">
        <v>187.4</v>
      </c>
    </row>
    <row r="1399" spans="1:5" ht="14.25">
      <c r="A1399" s="169" t="s">
        <v>120</v>
      </c>
      <c r="B1399" s="159"/>
      <c r="C1399" s="92"/>
      <c r="D1399" s="156"/>
      <c r="E1399" s="163"/>
    </row>
    <row r="1400" spans="1:5" ht="14.25">
      <c r="A1400" s="75" t="s">
        <v>121</v>
      </c>
      <c r="B1400" s="159"/>
      <c r="C1400" s="92"/>
      <c r="D1400" s="156"/>
      <c r="E1400" s="163"/>
    </row>
    <row r="1401" spans="1:5" ht="14.25">
      <c r="A1401" s="74" t="s">
        <v>122</v>
      </c>
      <c r="B1401" s="159"/>
      <c r="C1401" s="92"/>
      <c r="D1401" s="156"/>
      <c r="E1401" s="163"/>
    </row>
    <row r="1402" spans="1:5" ht="14.25">
      <c r="A1402" s="76" t="s">
        <v>123</v>
      </c>
      <c r="B1402" s="159"/>
      <c r="C1402" s="92"/>
      <c r="D1402" s="156"/>
      <c r="E1402" s="163"/>
    </row>
    <row r="1403" spans="1:5" ht="14.25">
      <c r="A1403" s="76" t="s">
        <v>124</v>
      </c>
      <c r="B1403" s="159"/>
      <c r="C1403" s="92">
        <v>9000</v>
      </c>
      <c r="D1403" s="156"/>
      <c r="E1403" s="163"/>
    </row>
    <row r="1404" spans="1:5" ht="27">
      <c r="A1404" s="76" t="s">
        <v>125</v>
      </c>
      <c r="B1404" s="159"/>
      <c r="C1404" s="92">
        <v>18119</v>
      </c>
      <c r="D1404" s="156"/>
      <c r="E1404" s="163">
        <v>416.8</v>
      </c>
    </row>
    <row r="1405" spans="1:5" ht="14.25">
      <c r="A1405" s="76" t="s">
        <v>126</v>
      </c>
      <c r="B1405" s="159"/>
      <c r="C1405" s="92"/>
      <c r="D1405" s="156"/>
      <c r="E1405" s="163"/>
    </row>
    <row r="1406" spans="1:5" ht="14.25">
      <c r="A1406" s="77" t="s">
        <v>127</v>
      </c>
      <c r="B1406" s="159"/>
      <c r="C1406" s="92">
        <v>38570</v>
      </c>
      <c r="D1406" s="156"/>
      <c r="E1406" s="163">
        <v>99.6</v>
      </c>
    </row>
    <row r="1407" spans="1:5" ht="14.25">
      <c r="A1407" s="69" t="s">
        <v>128</v>
      </c>
      <c r="B1407" s="159"/>
      <c r="C1407" s="93">
        <v>612695</v>
      </c>
      <c r="D1407" s="156"/>
      <c r="E1407" s="163">
        <v>118.8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 scale="92"/>
  <headerFooter alignWithMargins="0">
    <oddFooter>&amp;L&amp;C&amp;"宋体,常规"&amp;12附表2-4&amp;R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workbookViewId="0" topLeftCell="A1">
      <selection activeCell="M4" sqref="M4"/>
    </sheetView>
  </sheetViews>
  <sheetFormatPr defaultColWidth="9.00390625" defaultRowHeight="14.25"/>
  <cols>
    <col min="1" max="1" width="23.50390625" style="12" customWidth="1"/>
    <col min="2" max="2" width="11.375" style="12" customWidth="1"/>
    <col min="3" max="3" width="11.375" style="102" customWidth="1"/>
    <col min="4" max="4" width="13.125" style="12" customWidth="1"/>
    <col min="5" max="5" width="13.375" style="12" customWidth="1"/>
  </cols>
  <sheetData>
    <row r="1" spans="1:5" ht="21" customHeight="1">
      <c r="A1" s="16" t="s">
        <v>1639</v>
      </c>
      <c r="B1" s="60"/>
      <c r="C1" s="118"/>
      <c r="D1" s="60"/>
      <c r="E1" s="60"/>
    </row>
    <row r="2" spans="1:5" ht="39" customHeight="1">
      <c r="A2" s="187" t="s">
        <v>1628</v>
      </c>
      <c r="B2" s="187"/>
      <c r="C2" s="187"/>
      <c r="D2" s="187"/>
      <c r="E2" s="187"/>
    </row>
    <row r="3" spans="1:5" ht="18.75" customHeight="1">
      <c r="A3" s="60"/>
      <c r="B3" s="13"/>
      <c r="E3" s="31" t="s">
        <v>46</v>
      </c>
    </row>
    <row r="4" spans="1:5" ht="28.5" customHeight="1">
      <c r="A4" s="32" t="s">
        <v>1216</v>
      </c>
      <c r="B4" s="15" t="s">
        <v>1620</v>
      </c>
      <c r="C4" s="28" t="s">
        <v>1621</v>
      </c>
      <c r="D4" s="15" t="s">
        <v>1622</v>
      </c>
      <c r="E4" s="15" t="s">
        <v>1623</v>
      </c>
    </row>
    <row r="5" spans="1:5" ht="14.25">
      <c r="A5" s="38" t="s">
        <v>1217</v>
      </c>
      <c r="B5" s="63"/>
      <c r="C5" s="119">
        <v>124842</v>
      </c>
      <c r="D5" s="63"/>
      <c r="E5" s="64"/>
    </row>
    <row r="6" spans="1:5" ht="14.25">
      <c r="A6" s="38" t="s">
        <v>1218</v>
      </c>
      <c r="B6" s="63"/>
      <c r="C6" s="119">
        <v>75610</v>
      </c>
      <c r="D6" s="63"/>
      <c r="E6" s="64"/>
    </row>
    <row r="7" spans="1:5" ht="14.25">
      <c r="A7" s="38" t="s">
        <v>1219</v>
      </c>
      <c r="B7" s="63"/>
      <c r="C7" s="119">
        <v>86668</v>
      </c>
      <c r="D7" s="63"/>
      <c r="E7" s="64"/>
    </row>
    <row r="8" spans="1:5" ht="14.25">
      <c r="A8" s="38" t="s">
        <v>1220</v>
      </c>
      <c r="B8" s="178"/>
      <c r="C8" s="120">
        <v>119176</v>
      </c>
      <c r="D8" s="63"/>
      <c r="E8" s="64"/>
    </row>
    <row r="9" spans="1:5" ht="14.25">
      <c r="A9" s="38" t="s">
        <v>1221</v>
      </c>
      <c r="B9" s="178"/>
      <c r="C9" s="120">
        <v>53574</v>
      </c>
      <c r="D9" s="63"/>
      <c r="E9" s="64"/>
    </row>
    <row r="10" spans="1:5" ht="14.25">
      <c r="A10" s="38" t="s">
        <v>1222</v>
      </c>
      <c r="B10" s="178"/>
      <c r="C10" s="120">
        <v>47229</v>
      </c>
      <c r="D10" s="63"/>
      <c r="E10" s="64"/>
    </row>
    <row r="11" spans="1:5" ht="14.25">
      <c r="A11" s="38" t="s">
        <v>1223</v>
      </c>
      <c r="B11" s="178"/>
      <c r="C11" s="120">
        <v>1317</v>
      </c>
      <c r="D11" s="63"/>
      <c r="E11" s="64"/>
    </row>
    <row r="12" spans="1:5" ht="14.25">
      <c r="A12" s="38" t="s">
        <v>1224</v>
      </c>
      <c r="B12" s="178"/>
      <c r="C12" s="120">
        <v>4</v>
      </c>
      <c r="D12" s="63"/>
      <c r="E12" s="64"/>
    </row>
    <row r="13" spans="1:5" ht="14.25">
      <c r="A13" s="32" t="s">
        <v>1225</v>
      </c>
      <c r="B13" s="63"/>
      <c r="C13" s="120">
        <v>508420</v>
      </c>
      <c r="D13" s="34"/>
      <c r="E13" s="62"/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/>
  <headerFooter alignWithMargins="0">
    <oddFooter>&amp;L&amp;C&amp;"宋体,常规"&amp;12附表2-5&amp;R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SheetLayoutView="100" workbookViewId="0" topLeftCell="A4">
      <selection activeCell="L18" sqref="L18"/>
    </sheetView>
  </sheetViews>
  <sheetFormatPr defaultColWidth="9.00390625" defaultRowHeight="14.25"/>
  <cols>
    <col min="1" max="1" width="25.125" style="12" customWidth="1"/>
    <col min="2" max="2" width="9.75390625" style="12" customWidth="1"/>
    <col min="3" max="3" width="9.375" style="121" customWidth="1"/>
    <col min="4" max="4" width="11.625" style="12" customWidth="1"/>
    <col min="5" max="5" width="15.375" style="12" customWidth="1"/>
  </cols>
  <sheetData>
    <row r="1" spans="1:5" ht="14.25">
      <c r="A1" s="16" t="s">
        <v>11</v>
      </c>
      <c r="B1" s="60"/>
      <c r="D1" s="60"/>
      <c r="E1" s="60"/>
    </row>
    <row r="2" spans="1:5" ht="30" customHeight="1">
      <c r="A2" s="187" t="s">
        <v>1629</v>
      </c>
      <c r="B2" s="187"/>
      <c r="C2" s="187"/>
      <c r="D2" s="187"/>
      <c r="E2" s="187"/>
    </row>
    <row r="3" spans="1:5" ht="14.25">
      <c r="A3" s="61"/>
      <c r="B3" s="13"/>
      <c r="E3" s="31" t="s">
        <v>46</v>
      </c>
    </row>
    <row r="4" spans="1:5" ht="28.5" customHeight="1">
      <c r="A4" s="29" t="s">
        <v>1226</v>
      </c>
      <c r="B4" s="15" t="s">
        <v>1620</v>
      </c>
      <c r="C4" s="97" t="s">
        <v>1621</v>
      </c>
      <c r="D4" s="15" t="s">
        <v>1622</v>
      </c>
      <c r="E4" s="15" t="s">
        <v>1623</v>
      </c>
    </row>
    <row r="5" spans="1:5" ht="14.25">
      <c r="A5" s="38" t="s">
        <v>1217</v>
      </c>
      <c r="B5" s="62"/>
      <c r="C5" s="122">
        <v>109672</v>
      </c>
      <c r="D5" s="62"/>
      <c r="E5" s="62"/>
    </row>
    <row r="6" spans="1:5" ht="14.25">
      <c r="A6" s="38" t="s">
        <v>1227</v>
      </c>
      <c r="B6" s="62"/>
      <c r="C6" s="122">
        <v>34605</v>
      </c>
      <c r="D6" s="62"/>
      <c r="E6" s="62"/>
    </row>
    <row r="7" spans="1:5" ht="14.25">
      <c r="A7" s="38" t="s">
        <v>1228</v>
      </c>
      <c r="B7" s="62"/>
      <c r="C7" s="122">
        <v>32874</v>
      </c>
      <c r="D7" s="62"/>
      <c r="E7" s="62"/>
    </row>
    <row r="8" spans="1:5" ht="14.25">
      <c r="A8" s="38" t="s">
        <v>1229</v>
      </c>
      <c r="B8" s="62"/>
      <c r="C8" s="122">
        <v>13132</v>
      </c>
      <c r="D8" s="62"/>
      <c r="E8" s="62"/>
    </row>
    <row r="9" spans="1:5" ht="14.25">
      <c r="A9" s="38" t="s">
        <v>1230</v>
      </c>
      <c r="B9" s="62"/>
      <c r="C9" s="122">
        <v>7323</v>
      </c>
      <c r="D9" s="62"/>
      <c r="E9" s="62"/>
    </row>
    <row r="10" spans="1:5" ht="14.25">
      <c r="A10" s="38" t="s">
        <v>1231</v>
      </c>
      <c r="B10" s="62"/>
      <c r="C10" s="122">
        <v>76</v>
      </c>
      <c r="D10" s="62"/>
      <c r="E10" s="62"/>
    </row>
    <row r="11" spans="1:5" ht="14.25">
      <c r="A11" s="38" t="s">
        <v>1232</v>
      </c>
      <c r="B11" s="62"/>
      <c r="C11" s="122">
        <v>13409</v>
      </c>
      <c r="D11" s="62"/>
      <c r="E11" s="62"/>
    </row>
    <row r="12" spans="1:5" ht="14.25">
      <c r="A12" s="38" t="s">
        <v>1233</v>
      </c>
      <c r="B12" s="62"/>
      <c r="C12" s="123">
        <v>8253</v>
      </c>
      <c r="D12" s="62"/>
      <c r="E12" s="62"/>
    </row>
    <row r="13" spans="1:5" ht="14.25">
      <c r="A13" s="38" t="s">
        <v>1218</v>
      </c>
      <c r="B13" s="62"/>
      <c r="C13" s="122">
        <v>34646</v>
      </c>
      <c r="D13" s="62"/>
      <c r="E13" s="62"/>
    </row>
    <row r="14" spans="1:5" ht="14.25">
      <c r="A14" s="38" t="s">
        <v>1234</v>
      </c>
      <c r="B14" s="62"/>
      <c r="C14" s="122">
        <v>4529</v>
      </c>
      <c r="D14" s="62"/>
      <c r="E14" s="62"/>
    </row>
    <row r="15" spans="1:5" ht="14.25">
      <c r="A15" s="38" t="s">
        <v>1235</v>
      </c>
      <c r="B15" s="62"/>
      <c r="C15" s="122">
        <v>536</v>
      </c>
      <c r="D15" s="62"/>
      <c r="E15" s="62"/>
    </row>
    <row r="16" spans="1:5" ht="14.25">
      <c r="A16" s="38" t="s">
        <v>1236</v>
      </c>
      <c r="B16" s="62"/>
      <c r="C16" s="122">
        <v>89</v>
      </c>
      <c r="D16" s="62"/>
      <c r="E16" s="62"/>
    </row>
    <row r="17" spans="1:5" ht="14.25">
      <c r="A17" s="38" t="s">
        <v>1237</v>
      </c>
      <c r="B17" s="62"/>
      <c r="C17" s="122">
        <v>21</v>
      </c>
      <c r="D17" s="62"/>
      <c r="E17" s="62"/>
    </row>
    <row r="18" spans="1:5" ht="14.25">
      <c r="A18" s="38" t="s">
        <v>1238</v>
      </c>
      <c r="B18" s="62"/>
      <c r="C18" s="122">
        <v>405</v>
      </c>
      <c r="D18" s="62"/>
      <c r="E18" s="62"/>
    </row>
    <row r="19" spans="1:5" ht="14.25">
      <c r="A19" s="38" t="s">
        <v>1239</v>
      </c>
      <c r="B19" s="62"/>
      <c r="C19" s="122">
        <v>1535</v>
      </c>
      <c r="D19" s="62"/>
      <c r="E19" s="62"/>
    </row>
    <row r="20" spans="1:5" ht="14.25">
      <c r="A20" s="38" t="s">
        <v>1240</v>
      </c>
      <c r="B20" s="62"/>
      <c r="C20" s="122">
        <v>1008</v>
      </c>
      <c r="D20" s="62"/>
      <c r="E20" s="62"/>
    </row>
    <row r="21" spans="1:5" ht="14.25">
      <c r="A21" s="38" t="s">
        <v>1241</v>
      </c>
      <c r="B21" s="62"/>
      <c r="C21" s="122">
        <v>0</v>
      </c>
      <c r="D21" s="62"/>
      <c r="E21" s="62"/>
    </row>
    <row r="22" spans="1:5" ht="14.25">
      <c r="A22" s="38" t="s">
        <v>1242</v>
      </c>
      <c r="B22" s="62"/>
      <c r="C22" s="122">
        <v>523</v>
      </c>
      <c r="D22" s="62"/>
      <c r="E22" s="62"/>
    </row>
    <row r="23" spans="1:5" ht="14.25">
      <c r="A23" s="38" t="s">
        <v>1243</v>
      </c>
      <c r="B23" s="62"/>
      <c r="C23" s="122">
        <v>1234</v>
      </c>
      <c r="D23" s="62"/>
      <c r="E23" s="62"/>
    </row>
    <row r="24" spans="1:5" ht="14.25">
      <c r="A24" s="38" t="s">
        <v>1244</v>
      </c>
      <c r="B24" s="62"/>
      <c r="C24" s="122">
        <v>29</v>
      </c>
      <c r="D24" s="62"/>
      <c r="E24" s="62"/>
    </row>
    <row r="25" spans="1:5" ht="14.25">
      <c r="A25" s="38" t="s">
        <v>1245</v>
      </c>
      <c r="B25" s="62"/>
      <c r="C25" s="122">
        <v>4888</v>
      </c>
      <c r="D25" s="62"/>
      <c r="E25" s="62"/>
    </row>
    <row r="26" spans="1:5" ht="14.25">
      <c r="A26" s="38" t="s">
        <v>1246</v>
      </c>
      <c r="B26" s="62"/>
      <c r="C26" s="122">
        <v>130</v>
      </c>
      <c r="D26" s="62"/>
      <c r="E26" s="62"/>
    </row>
    <row r="27" spans="1:5" ht="14.25">
      <c r="A27" s="38" t="s">
        <v>1247</v>
      </c>
      <c r="B27" s="62"/>
      <c r="C27" s="122">
        <v>293</v>
      </c>
      <c r="D27" s="62"/>
      <c r="E27" s="62"/>
    </row>
    <row r="28" spans="1:5" ht="14.25">
      <c r="A28" s="38" t="s">
        <v>1248</v>
      </c>
      <c r="B28" s="62"/>
      <c r="C28" s="122">
        <v>635</v>
      </c>
      <c r="D28" s="62"/>
      <c r="E28" s="62"/>
    </row>
    <row r="29" spans="1:5" ht="14.25">
      <c r="A29" s="38" t="s">
        <v>1249</v>
      </c>
      <c r="B29" s="62"/>
      <c r="C29" s="122">
        <v>294</v>
      </c>
      <c r="D29" s="62"/>
      <c r="E29" s="62"/>
    </row>
    <row r="30" spans="1:5" ht="14.25">
      <c r="A30" s="38" t="s">
        <v>1250</v>
      </c>
      <c r="B30" s="62"/>
      <c r="C30" s="122">
        <v>1001</v>
      </c>
      <c r="D30" s="62"/>
      <c r="E30" s="62"/>
    </row>
    <row r="31" spans="1:5" ht="14.25">
      <c r="A31" s="38" t="s">
        <v>1251</v>
      </c>
      <c r="B31" s="62"/>
      <c r="C31" s="122">
        <v>48</v>
      </c>
      <c r="D31" s="62"/>
      <c r="E31" s="62"/>
    </row>
    <row r="32" spans="1:5" ht="14.25">
      <c r="A32" s="38" t="s">
        <v>1252</v>
      </c>
      <c r="B32" s="62"/>
      <c r="C32" s="122">
        <v>44</v>
      </c>
      <c r="D32" s="62"/>
      <c r="E32" s="62"/>
    </row>
    <row r="33" spans="1:5" ht="14.25">
      <c r="A33" s="38" t="s">
        <v>1253</v>
      </c>
      <c r="B33" s="62"/>
      <c r="C33" s="122">
        <v>2597</v>
      </c>
      <c r="D33" s="62"/>
      <c r="E33" s="62"/>
    </row>
    <row r="34" spans="1:5" ht="14.25">
      <c r="A34" s="38" t="s">
        <v>1254</v>
      </c>
      <c r="B34" s="62"/>
      <c r="C34" s="122">
        <v>4884</v>
      </c>
      <c r="D34" s="62"/>
      <c r="E34" s="62"/>
    </row>
    <row r="35" spans="1:5" ht="14.25">
      <c r="A35" s="38" t="s">
        <v>1255</v>
      </c>
      <c r="B35" s="62"/>
      <c r="C35" s="122">
        <v>718</v>
      </c>
      <c r="D35" s="62"/>
      <c r="E35" s="62"/>
    </row>
    <row r="36" spans="1:5" ht="14.25">
      <c r="A36" s="38" t="s">
        <v>1256</v>
      </c>
      <c r="B36" s="62"/>
      <c r="C36" s="122">
        <v>134</v>
      </c>
      <c r="D36" s="62"/>
      <c r="E36" s="62"/>
    </row>
    <row r="37" spans="1:5" ht="14.25">
      <c r="A37" s="38" t="s">
        <v>1257</v>
      </c>
      <c r="B37" s="62"/>
      <c r="C37" s="122">
        <v>1570</v>
      </c>
      <c r="D37" s="62"/>
      <c r="E37" s="62"/>
    </row>
    <row r="38" spans="1:5" ht="14.25">
      <c r="A38" s="38" t="s">
        <v>1258</v>
      </c>
      <c r="B38" s="62"/>
      <c r="C38" s="122">
        <v>364</v>
      </c>
      <c r="D38" s="62"/>
      <c r="E38" s="62"/>
    </row>
    <row r="39" spans="1:5" ht="14.25">
      <c r="A39" s="38" t="s">
        <v>1259</v>
      </c>
      <c r="B39" s="62"/>
      <c r="C39" s="122">
        <v>225</v>
      </c>
      <c r="D39" s="62"/>
      <c r="E39" s="62"/>
    </row>
    <row r="40" spans="1:5" ht="14.25">
      <c r="A40" s="38" t="s">
        <v>1260</v>
      </c>
      <c r="B40" s="62"/>
      <c r="C40" s="122">
        <v>6912</v>
      </c>
      <c r="D40" s="62"/>
      <c r="E40" s="62"/>
    </row>
    <row r="41" spans="1:5" ht="14.25">
      <c r="A41" s="38" t="s">
        <v>1219</v>
      </c>
      <c r="B41" s="62"/>
      <c r="C41" s="123">
        <v>29522</v>
      </c>
      <c r="D41" s="62"/>
      <c r="E41" s="62"/>
    </row>
    <row r="42" spans="1:5" ht="14.25">
      <c r="A42" s="38" t="s">
        <v>1261</v>
      </c>
      <c r="B42" s="62"/>
      <c r="C42" s="122">
        <v>234</v>
      </c>
      <c r="D42" s="62"/>
      <c r="E42" s="62"/>
    </row>
    <row r="43" spans="1:5" ht="14.25">
      <c r="A43" s="38" t="s">
        <v>1262</v>
      </c>
      <c r="B43" s="62"/>
      <c r="C43" s="122">
        <v>10297</v>
      </c>
      <c r="D43" s="62"/>
      <c r="E43" s="62"/>
    </row>
    <row r="44" spans="1:5" ht="14.25">
      <c r="A44" s="38" t="s">
        <v>1263</v>
      </c>
      <c r="B44" s="62"/>
      <c r="C44" s="122">
        <v>123</v>
      </c>
      <c r="D44" s="62"/>
      <c r="E44" s="62"/>
    </row>
    <row r="45" spans="1:5" ht="14.25">
      <c r="A45" s="38" t="s">
        <v>1264</v>
      </c>
      <c r="B45" s="62"/>
      <c r="C45" s="122">
        <v>660</v>
      </c>
      <c r="D45" s="62"/>
      <c r="E45" s="62"/>
    </row>
    <row r="46" spans="1:5" ht="14.25">
      <c r="A46" s="38" t="s">
        <v>1265</v>
      </c>
      <c r="B46" s="62"/>
      <c r="C46" s="122">
        <v>2667</v>
      </c>
      <c r="D46" s="62"/>
      <c r="E46" s="62"/>
    </row>
    <row r="47" spans="1:5" ht="14.25">
      <c r="A47" s="38" t="s">
        <v>1266</v>
      </c>
      <c r="B47" s="62"/>
      <c r="C47" s="122">
        <v>72</v>
      </c>
      <c r="D47" s="62"/>
      <c r="E47" s="62"/>
    </row>
    <row r="48" spans="1:5" ht="14.25">
      <c r="A48" s="38" t="s">
        <v>1267</v>
      </c>
      <c r="B48" s="62"/>
      <c r="C48" s="122">
        <v>976</v>
      </c>
      <c r="D48" s="62"/>
      <c r="E48" s="62"/>
    </row>
    <row r="49" spans="1:5" ht="14.25">
      <c r="A49" s="38" t="s">
        <v>1268</v>
      </c>
      <c r="B49" s="62"/>
      <c r="C49" s="122">
        <v>406</v>
      </c>
      <c r="D49" s="62"/>
      <c r="E49" s="62"/>
    </row>
    <row r="50" spans="1:5" ht="14.25">
      <c r="A50" s="38" t="s">
        <v>1269</v>
      </c>
      <c r="B50" s="62"/>
      <c r="C50" s="122">
        <v>255</v>
      </c>
      <c r="D50" s="62"/>
      <c r="E50" s="62"/>
    </row>
    <row r="51" spans="1:5" ht="14.25">
      <c r="A51" s="38" t="s">
        <v>1270</v>
      </c>
      <c r="B51" s="62"/>
      <c r="C51" s="122">
        <v>0</v>
      </c>
      <c r="D51" s="62"/>
      <c r="E51" s="62"/>
    </row>
    <row r="52" spans="1:5" ht="14.25">
      <c r="A52" s="38" t="s">
        <v>1271</v>
      </c>
      <c r="B52" s="62"/>
      <c r="C52" s="122">
        <v>9288</v>
      </c>
      <c r="D52" s="62"/>
      <c r="E52" s="62"/>
    </row>
    <row r="53" spans="1:5" ht="14.25">
      <c r="A53" s="38" t="s">
        <v>1272</v>
      </c>
      <c r="B53" s="62"/>
      <c r="C53" s="122">
        <v>1513</v>
      </c>
      <c r="D53" s="62"/>
      <c r="E53" s="62"/>
    </row>
    <row r="54" spans="1:5" ht="14.25">
      <c r="A54" s="38" t="s">
        <v>1273</v>
      </c>
      <c r="B54" s="62"/>
      <c r="C54" s="122">
        <v>35</v>
      </c>
      <c r="D54" s="62"/>
      <c r="E54" s="62"/>
    </row>
    <row r="55" spans="1:5" ht="14.25">
      <c r="A55" s="38" t="s">
        <v>1274</v>
      </c>
      <c r="B55" s="62"/>
      <c r="C55" s="124">
        <v>2996</v>
      </c>
      <c r="D55" s="62"/>
      <c r="E55" s="62"/>
    </row>
    <row r="56" spans="1:5" ht="14.25">
      <c r="A56" s="38" t="s">
        <v>1275</v>
      </c>
      <c r="B56" s="62"/>
      <c r="C56" s="124">
        <v>6203</v>
      </c>
      <c r="D56" s="62"/>
      <c r="E56" s="62"/>
    </row>
    <row r="57" spans="1:5" ht="14.25">
      <c r="A57" s="38" t="s">
        <v>1276</v>
      </c>
      <c r="B57" s="62"/>
      <c r="C57" s="124">
        <v>10</v>
      </c>
      <c r="D57" s="62"/>
      <c r="E57" s="62"/>
    </row>
    <row r="58" spans="1:5" ht="14.25">
      <c r="A58" s="38" t="s">
        <v>1277</v>
      </c>
      <c r="B58" s="62"/>
      <c r="C58" s="124">
        <v>2115</v>
      </c>
      <c r="D58" s="62"/>
      <c r="E58" s="62"/>
    </row>
    <row r="59" spans="1:5" ht="14.25">
      <c r="A59" s="38" t="s">
        <v>1278</v>
      </c>
      <c r="B59" s="62"/>
      <c r="C59" s="124">
        <v>2049</v>
      </c>
      <c r="D59" s="62"/>
      <c r="E59" s="62"/>
    </row>
    <row r="60" spans="1:5" ht="14.25">
      <c r="A60" s="38" t="s">
        <v>1279</v>
      </c>
      <c r="B60" s="62"/>
      <c r="C60" s="122"/>
      <c r="D60" s="62"/>
      <c r="E60" s="62"/>
    </row>
    <row r="61" spans="1:5" ht="14.25">
      <c r="A61" s="38" t="s">
        <v>1280</v>
      </c>
      <c r="B61" s="62"/>
      <c r="C61" s="122"/>
      <c r="D61" s="62"/>
      <c r="E61" s="62"/>
    </row>
    <row r="62" spans="1:5" ht="14.25">
      <c r="A62" s="38" t="s">
        <v>1281</v>
      </c>
      <c r="B62" s="62"/>
      <c r="C62" s="123">
        <v>1759</v>
      </c>
      <c r="D62" s="62"/>
      <c r="E62" s="62"/>
    </row>
    <row r="63" spans="1:5" ht="14.25">
      <c r="A63" s="38" t="s">
        <v>1282</v>
      </c>
      <c r="B63" s="62"/>
      <c r="C63" s="122"/>
      <c r="D63" s="62"/>
      <c r="E63" s="62"/>
    </row>
    <row r="64" spans="1:5" ht="14.25">
      <c r="A64" s="38" t="s">
        <v>1283</v>
      </c>
      <c r="B64" s="62"/>
      <c r="C64" s="122"/>
      <c r="D64" s="62"/>
      <c r="E64" s="62"/>
    </row>
    <row r="65" spans="1:5" ht="14.25">
      <c r="A65" s="38" t="s">
        <v>1284</v>
      </c>
      <c r="B65" s="62"/>
      <c r="C65" s="122"/>
      <c r="D65" s="62"/>
      <c r="E65" s="62"/>
    </row>
    <row r="66" spans="1:5" ht="14.25">
      <c r="A66" s="38" t="s">
        <v>1285</v>
      </c>
      <c r="B66" s="62"/>
      <c r="C66" s="122"/>
      <c r="D66" s="62"/>
      <c r="E66" s="62"/>
    </row>
    <row r="67" spans="1:5" ht="14.25">
      <c r="A67" s="38" t="s">
        <v>1286</v>
      </c>
      <c r="B67" s="62"/>
      <c r="C67" s="122"/>
      <c r="D67" s="62"/>
      <c r="E67" s="62"/>
    </row>
    <row r="68" spans="1:5" ht="14.25">
      <c r="A68" s="38" t="s">
        <v>1287</v>
      </c>
      <c r="B68" s="62"/>
      <c r="C68" s="122">
        <v>78</v>
      </c>
      <c r="D68" s="62"/>
      <c r="E68" s="62"/>
    </row>
    <row r="69" spans="1:5" ht="14.25">
      <c r="A69" s="38" t="s">
        <v>1288</v>
      </c>
      <c r="B69" s="62"/>
      <c r="C69" s="122">
        <v>34</v>
      </c>
      <c r="D69" s="62"/>
      <c r="E69" s="62"/>
    </row>
    <row r="70" spans="1:5" ht="14.25">
      <c r="A70" s="38" t="s">
        <v>1289</v>
      </c>
      <c r="B70" s="62"/>
      <c r="C70" s="122">
        <v>158</v>
      </c>
      <c r="D70" s="62"/>
      <c r="E70" s="62"/>
    </row>
    <row r="71" spans="1:5" ht="14.25">
      <c r="A71" s="38" t="s">
        <v>1290</v>
      </c>
      <c r="B71" s="62"/>
      <c r="C71" s="122">
        <v>266</v>
      </c>
      <c r="D71" s="62"/>
      <c r="E71" s="62"/>
    </row>
    <row r="72" spans="1:5" ht="14.25">
      <c r="A72" s="38" t="s">
        <v>1291</v>
      </c>
      <c r="B72" s="62"/>
      <c r="C72" s="122">
        <v>60</v>
      </c>
      <c r="D72" s="62"/>
      <c r="E72" s="62"/>
    </row>
    <row r="73" spans="1:5" ht="14.25">
      <c r="A73" s="38" t="s">
        <v>1292</v>
      </c>
      <c r="B73" s="62"/>
      <c r="C73" s="122">
        <v>146</v>
      </c>
      <c r="D73" s="62"/>
      <c r="E73" s="62"/>
    </row>
    <row r="74" spans="1:5" ht="14.25">
      <c r="A74" s="38" t="s">
        <v>1293</v>
      </c>
      <c r="B74" s="62"/>
      <c r="C74" s="122">
        <v>0</v>
      </c>
      <c r="D74" s="62"/>
      <c r="E74" s="62"/>
    </row>
    <row r="75" spans="1:5" ht="14.25">
      <c r="A75" s="38" t="s">
        <v>1294</v>
      </c>
      <c r="B75" s="62"/>
      <c r="C75" s="122">
        <v>60</v>
      </c>
      <c r="D75" s="62"/>
      <c r="E75" s="62"/>
    </row>
    <row r="76" spans="1:5" ht="14.25">
      <c r="A76" s="38" t="s">
        <v>1295</v>
      </c>
      <c r="B76" s="62"/>
      <c r="C76" s="122"/>
      <c r="D76" s="62"/>
      <c r="E76" s="62"/>
    </row>
    <row r="77" spans="1:5" ht="14.25">
      <c r="A77" s="38" t="s">
        <v>1296</v>
      </c>
      <c r="B77" s="62"/>
      <c r="C77" s="122"/>
      <c r="D77" s="62"/>
      <c r="E77" s="62"/>
    </row>
    <row r="78" spans="1:5" ht="14.25">
      <c r="A78" s="38" t="s">
        <v>1297</v>
      </c>
      <c r="B78" s="62"/>
      <c r="C78" s="122"/>
      <c r="D78" s="62"/>
      <c r="E78" s="62"/>
    </row>
    <row r="79" spans="1:5" ht="14.25">
      <c r="A79" s="38" t="s">
        <v>1298</v>
      </c>
      <c r="B79" s="62"/>
      <c r="C79" s="122">
        <v>4</v>
      </c>
      <c r="D79" s="62"/>
      <c r="E79" s="62"/>
    </row>
    <row r="80" spans="1:5" ht="14.25">
      <c r="A80" s="38" t="s">
        <v>1299</v>
      </c>
      <c r="B80" s="62"/>
      <c r="C80" s="122">
        <v>4</v>
      </c>
      <c r="D80" s="62"/>
      <c r="E80" s="62"/>
    </row>
    <row r="81" spans="1:5" ht="14.25">
      <c r="A81" s="32" t="s">
        <v>1300</v>
      </c>
      <c r="B81" s="62"/>
      <c r="C81" s="122">
        <v>180313</v>
      </c>
      <c r="D81" s="62"/>
      <c r="E81" s="62"/>
    </row>
  </sheetData>
  <sheetProtection/>
  <mergeCells count="1">
    <mergeCell ref="A2:E2"/>
  </mergeCells>
  <printOptions horizontalCentered="1"/>
  <pageMargins left="0.71" right="0.71" top="0.75" bottom="0.75" header="0.31" footer="0.31"/>
  <pageSetup fitToHeight="0" fitToWidth="1" horizontalDpi="600" verticalDpi="600" orientation="portrait" paperSize="9"/>
  <headerFooter alignWithMargins="0">
    <oddFooter>&amp;L&amp;C&amp;"宋体,常规"&amp;12附表2-6&amp;R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workbookViewId="0" topLeftCell="A1">
      <selection activeCell="A25" sqref="A25:IV65"/>
    </sheetView>
  </sheetViews>
  <sheetFormatPr defaultColWidth="9.00390625" defaultRowHeight="14.25"/>
  <cols>
    <col min="1" max="1" width="41.375" style="12" customWidth="1"/>
    <col min="2" max="9" width="9.00390625" style="12" customWidth="1"/>
  </cols>
  <sheetData>
    <row r="1" ht="18.75" customHeight="1">
      <c r="A1" t="s">
        <v>10</v>
      </c>
    </row>
    <row r="2" spans="1:20" ht="28.5" customHeight="1">
      <c r="A2" s="188" t="s">
        <v>1630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4.25">
      <c r="A3" s="14"/>
      <c r="B3" s="30"/>
      <c r="C3" s="30"/>
      <c r="D3" s="30"/>
      <c r="E3" s="30"/>
      <c r="F3" s="30"/>
      <c r="G3" s="30"/>
      <c r="H3" s="30"/>
      <c r="T3" s="59" t="s">
        <v>46</v>
      </c>
    </row>
    <row r="4" spans="1:20" ht="19.5" customHeight="1">
      <c r="A4" s="15" t="s">
        <v>1226</v>
      </c>
      <c r="B4" s="32" t="s">
        <v>1302</v>
      </c>
      <c r="C4" s="32" t="s">
        <v>1659</v>
      </c>
      <c r="D4" s="32" t="s">
        <v>1660</v>
      </c>
      <c r="E4" s="32" t="s">
        <v>1661</v>
      </c>
      <c r="F4" s="32" t="s">
        <v>1662</v>
      </c>
      <c r="G4" s="32" t="s">
        <v>1663</v>
      </c>
      <c r="H4" s="32" t="s">
        <v>1664</v>
      </c>
      <c r="I4" s="32" t="s">
        <v>1665</v>
      </c>
      <c r="J4" s="193" t="s">
        <v>1666</v>
      </c>
      <c r="K4" s="193" t="s">
        <v>1667</v>
      </c>
      <c r="L4" s="193" t="s">
        <v>1668</v>
      </c>
      <c r="M4" s="193" t="s">
        <v>1669</v>
      </c>
      <c r="N4" s="193" t="s">
        <v>1670</v>
      </c>
      <c r="O4" s="193" t="s">
        <v>1671</v>
      </c>
      <c r="P4" s="193" t="s">
        <v>1672</v>
      </c>
      <c r="Q4" s="193" t="s">
        <v>1673</v>
      </c>
      <c r="R4" s="193" t="s">
        <v>1674</v>
      </c>
      <c r="S4" s="193" t="s">
        <v>1675</v>
      </c>
      <c r="T4" s="193" t="s">
        <v>1676</v>
      </c>
    </row>
    <row r="5" spans="1:20" ht="14.25">
      <c r="A5" s="36" t="s">
        <v>1305</v>
      </c>
      <c r="B5" s="37"/>
      <c r="C5" s="37"/>
      <c r="D5" s="37"/>
      <c r="E5" s="37"/>
      <c r="F5" s="37"/>
      <c r="G5" s="37"/>
      <c r="H5" s="37"/>
      <c r="I5" s="37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4.25">
      <c r="A6" s="58" t="s">
        <v>1306</v>
      </c>
      <c r="B6" s="37"/>
      <c r="C6" s="37"/>
      <c r="D6" s="37"/>
      <c r="E6" s="37"/>
      <c r="F6" s="37"/>
      <c r="G6" s="37"/>
      <c r="H6" s="37"/>
      <c r="I6" s="37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spans="1:20" ht="14.25">
      <c r="A7" s="58" t="s">
        <v>1307</v>
      </c>
      <c r="B7" s="37"/>
      <c r="C7" s="37"/>
      <c r="D7" s="37"/>
      <c r="E7" s="37"/>
      <c r="F7" s="37"/>
      <c r="G7" s="37"/>
      <c r="H7" s="37"/>
      <c r="I7" s="37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</row>
    <row r="8" spans="1:20" ht="14.25">
      <c r="A8" s="58" t="s">
        <v>1308</v>
      </c>
      <c r="B8" s="37"/>
      <c r="C8" s="37"/>
      <c r="D8" s="37"/>
      <c r="E8" s="37"/>
      <c r="F8" s="37"/>
      <c r="G8" s="37"/>
      <c r="H8" s="37"/>
      <c r="I8" s="37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</row>
    <row r="9" spans="1:20" ht="14.25">
      <c r="A9" s="36" t="s">
        <v>1309</v>
      </c>
      <c r="B9" s="37">
        <f>SUM(B10:B24)</f>
        <v>33643</v>
      </c>
      <c r="C9" s="37">
        <f aca="true" t="shared" si="0" ref="C9:T9">SUM(C10:C24)</f>
        <v>1135</v>
      </c>
      <c r="D9" s="37">
        <f t="shared" si="0"/>
        <v>1205</v>
      </c>
      <c r="E9" s="37">
        <f t="shared" si="0"/>
        <v>1127</v>
      </c>
      <c r="F9" s="37">
        <f t="shared" si="0"/>
        <v>2662</v>
      </c>
      <c r="G9" s="37">
        <f t="shared" si="0"/>
        <v>1583</v>
      </c>
      <c r="H9" s="37">
        <f t="shared" si="0"/>
        <v>873</v>
      </c>
      <c r="I9" s="37">
        <f t="shared" si="0"/>
        <v>4426</v>
      </c>
      <c r="J9" s="37">
        <f t="shared" si="0"/>
        <v>1628</v>
      </c>
      <c r="K9" s="37">
        <f t="shared" si="0"/>
        <v>2074</v>
      </c>
      <c r="L9" s="37">
        <f t="shared" si="0"/>
        <v>1723</v>
      </c>
      <c r="M9" s="37">
        <f t="shared" si="0"/>
        <v>3908</v>
      </c>
      <c r="N9" s="37">
        <f t="shared" si="0"/>
        <v>2549</v>
      </c>
      <c r="O9" s="37">
        <f t="shared" si="0"/>
        <v>2216</v>
      </c>
      <c r="P9" s="37">
        <f t="shared" si="0"/>
        <v>885</v>
      </c>
      <c r="Q9" s="37">
        <f t="shared" si="0"/>
        <v>2322</v>
      </c>
      <c r="R9" s="37">
        <f t="shared" si="0"/>
        <v>1569</v>
      </c>
      <c r="S9" s="37">
        <f t="shared" si="0"/>
        <v>1086</v>
      </c>
      <c r="T9" s="37">
        <f t="shared" si="0"/>
        <v>672</v>
      </c>
    </row>
    <row r="10" spans="1:20" ht="14.25">
      <c r="A10" s="58" t="s">
        <v>1310</v>
      </c>
      <c r="B10" s="37">
        <f>SUM(C10:T10)</f>
        <v>7564</v>
      </c>
      <c r="C10" s="37">
        <v>435</v>
      </c>
      <c r="D10" s="37">
        <v>533</v>
      </c>
      <c r="E10" s="37">
        <v>444</v>
      </c>
      <c r="F10" s="37">
        <v>480</v>
      </c>
      <c r="G10" s="37">
        <v>321</v>
      </c>
      <c r="H10" s="37">
        <v>240</v>
      </c>
      <c r="I10" s="37">
        <v>410</v>
      </c>
      <c r="J10" s="194">
        <v>418</v>
      </c>
      <c r="K10" s="194">
        <v>399</v>
      </c>
      <c r="L10" s="194">
        <v>546</v>
      </c>
      <c r="M10" s="194">
        <v>454</v>
      </c>
      <c r="N10" s="194">
        <v>406</v>
      </c>
      <c r="O10" s="194">
        <v>635</v>
      </c>
      <c r="P10" s="194">
        <v>424</v>
      </c>
      <c r="Q10" s="194">
        <v>316</v>
      </c>
      <c r="R10" s="194">
        <v>482</v>
      </c>
      <c r="S10" s="194">
        <v>335</v>
      </c>
      <c r="T10" s="194">
        <v>286</v>
      </c>
    </row>
    <row r="11" spans="1:20" ht="14.25">
      <c r="A11" s="58" t="s">
        <v>1311</v>
      </c>
      <c r="B11" s="37"/>
      <c r="C11" s="37"/>
      <c r="D11" s="37"/>
      <c r="E11" s="37"/>
      <c r="F11" s="37"/>
      <c r="G11" s="37"/>
      <c r="H11" s="37"/>
      <c r="I11" s="37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</row>
    <row r="12" spans="1:20" ht="14.25">
      <c r="A12" s="58" t="s">
        <v>1312</v>
      </c>
      <c r="B12" s="37"/>
      <c r="C12" s="37"/>
      <c r="D12" s="37"/>
      <c r="E12" s="37"/>
      <c r="F12" s="37"/>
      <c r="G12" s="37"/>
      <c r="H12" s="37"/>
      <c r="I12" s="37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</row>
    <row r="13" spans="1:20" ht="14.25">
      <c r="A13" s="58" t="s">
        <v>1313</v>
      </c>
      <c r="B13" s="37"/>
      <c r="C13" s="37"/>
      <c r="D13" s="37"/>
      <c r="E13" s="37"/>
      <c r="F13" s="37"/>
      <c r="G13" s="37"/>
      <c r="H13" s="37"/>
      <c r="I13" s="37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</row>
    <row r="14" spans="1:20" ht="14.25">
      <c r="A14" s="58" t="s">
        <v>1314</v>
      </c>
      <c r="B14" s="37">
        <f>SUM(C14:T14)</f>
        <v>12082</v>
      </c>
      <c r="C14" s="37">
        <v>300</v>
      </c>
      <c r="D14" s="37">
        <v>100</v>
      </c>
      <c r="E14" s="37">
        <v>300</v>
      </c>
      <c r="F14" s="37">
        <v>1877</v>
      </c>
      <c r="G14" s="37">
        <v>542</v>
      </c>
      <c r="H14" s="37">
        <v>103</v>
      </c>
      <c r="I14" s="37">
        <v>1639</v>
      </c>
      <c r="J14" s="194">
        <v>711</v>
      </c>
      <c r="K14" s="194">
        <v>1375</v>
      </c>
      <c r="L14" s="194">
        <v>295</v>
      </c>
      <c r="M14" s="194">
        <v>1031</v>
      </c>
      <c r="N14" s="194">
        <v>1863</v>
      </c>
      <c r="O14" s="194">
        <v>924</v>
      </c>
      <c r="P14" s="194">
        <v>174</v>
      </c>
      <c r="Q14" s="194">
        <v>100</v>
      </c>
      <c r="R14" s="194">
        <v>348</v>
      </c>
      <c r="S14" s="194">
        <v>300</v>
      </c>
      <c r="T14" s="194">
        <v>100</v>
      </c>
    </row>
    <row r="15" spans="1:20" ht="14.25">
      <c r="A15" s="58" t="s">
        <v>1315</v>
      </c>
      <c r="B15" s="37"/>
      <c r="C15" s="37"/>
      <c r="D15" s="37"/>
      <c r="E15" s="37"/>
      <c r="F15" s="37"/>
      <c r="G15" s="37"/>
      <c r="H15" s="37"/>
      <c r="I15" s="37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</row>
    <row r="16" spans="1:20" ht="14.25">
      <c r="A16" s="58" t="s">
        <v>1316</v>
      </c>
      <c r="B16" s="37"/>
      <c r="C16" s="37"/>
      <c r="D16" s="37"/>
      <c r="E16" s="37"/>
      <c r="F16" s="37"/>
      <c r="G16" s="37"/>
      <c r="H16" s="37"/>
      <c r="I16" s="37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</row>
    <row r="17" spans="1:20" ht="14.25">
      <c r="A17" s="58" t="s">
        <v>1317</v>
      </c>
      <c r="B17" s="37"/>
      <c r="C17" s="37"/>
      <c r="D17" s="37"/>
      <c r="E17" s="37"/>
      <c r="F17" s="37"/>
      <c r="G17" s="37"/>
      <c r="H17" s="37"/>
      <c r="I17" s="37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</row>
    <row r="18" spans="1:20" ht="14.25">
      <c r="A18" s="58" t="s">
        <v>1318</v>
      </c>
      <c r="B18" s="37"/>
      <c r="C18" s="37"/>
      <c r="D18" s="37"/>
      <c r="E18" s="37"/>
      <c r="F18" s="37"/>
      <c r="G18" s="37"/>
      <c r="H18" s="37"/>
      <c r="I18" s="37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</row>
    <row r="19" spans="1:20" ht="14.25">
      <c r="A19" s="58" t="s">
        <v>1319</v>
      </c>
      <c r="B19" s="37"/>
      <c r="C19" s="37"/>
      <c r="D19" s="37"/>
      <c r="E19" s="37"/>
      <c r="F19" s="37"/>
      <c r="G19" s="37"/>
      <c r="H19" s="37"/>
      <c r="I19" s="37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</row>
    <row r="20" spans="1:20" ht="14.25">
      <c r="A20" s="58" t="s">
        <v>1320</v>
      </c>
      <c r="B20" s="37"/>
      <c r="C20" s="37"/>
      <c r="D20" s="37"/>
      <c r="E20" s="37"/>
      <c r="F20" s="37"/>
      <c r="G20" s="37"/>
      <c r="H20" s="37"/>
      <c r="I20" s="37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</row>
    <row r="21" spans="1:20" ht="14.25">
      <c r="A21" s="58" t="s">
        <v>1321</v>
      </c>
      <c r="B21" s="37"/>
      <c r="C21" s="37"/>
      <c r="D21" s="37"/>
      <c r="E21" s="37"/>
      <c r="F21" s="37"/>
      <c r="G21" s="37"/>
      <c r="H21" s="37"/>
      <c r="I21" s="37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</row>
    <row r="22" spans="1:20" ht="14.25">
      <c r="A22" s="58" t="s">
        <v>1322</v>
      </c>
      <c r="B22" s="37"/>
      <c r="C22" s="37"/>
      <c r="D22" s="37"/>
      <c r="E22" s="37"/>
      <c r="F22" s="37"/>
      <c r="G22" s="37"/>
      <c r="H22" s="37"/>
      <c r="I22" s="37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</row>
    <row r="23" spans="1:20" ht="14.25">
      <c r="A23" s="58" t="s">
        <v>1323</v>
      </c>
      <c r="B23" s="37"/>
      <c r="C23" s="37"/>
      <c r="D23" s="37"/>
      <c r="E23" s="37"/>
      <c r="F23" s="37"/>
      <c r="G23" s="37"/>
      <c r="H23" s="37"/>
      <c r="I23" s="37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1:20" ht="14.25">
      <c r="A24" s="58" t="s">
        <v>1324</v>
      </c>
      <c r="B24" s="37">
        <f>SUM(C24:T24)</f>
        <v>13997</v>
      </c>
      <c r="C24" s="37">
        <v>400</v>
      </c>
      <c r="D24" s="37">
        <v>572</v>
      </c>
      <c r="E24" s="37">
        <v>383</v>
      </c>
      <c r="F24" s="37">
        <v>305</v>
      </c>
      <c r="G24" s="37">
        <v>720</v>
      </c>
      <c r="H24" s="37">
        <v>530</v>
      </c>
      <c r="I24" s="37">
        <v>2377</v>
      </c>
      <c r="J24" s="194">
        <v>499</v>
      </c>
      <c r="K24" s="194">
        <v>300</v>
      </c>
      <c r="L24" s="194">
        <v>882</v>
      </c>
      <c r="M24" s="194">
        <v>2423</v>
      </c>
      <c r="N24" s="194">
        <v>280</v>
      </c>
      <c r="O24" s="194">
        <v>657</v>
      </c>
      <c r="P24" s="194">
        <v>287</v>
      </c>
      <c r="Q24" s="194">
        <v>1906</v>
      </c>
      <c r="R24" s="194">
        <v>739</v>
      </c>
      <c r="S24" s="194">
        <v>451</v>
      </c>
      <c r="T24" s="194">
        <v>286</v>
      </c>
    </row>
  </sheetData>
  <sheetProtection/>
  <mergeCells count="1">
    <mergeCell ref="A2:T2"/>
  </mergeCells>
  <printOptions horizontalCentered="1"/>
  <pageMargins left="0.71" right="0.71" top="0.75" bottom="0.75" header="0.31" footer="0.31"/>
  <pageSetup horizontalDpi="600" verticalDpi="600" orientation="landscape" paperSize="9" r:id="rId1"/>
  <headerFooter alignWithMargins="0">
    <oddFooter>&amp;L&amp;C&amp;"宋体,常规"&amp;12附表2-7&amp;R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33.125" style="12" customWidth="1"/>
    <col min="2" max="2" width="14.50390625" style="12" customWidth="1"/>
    <col min="3" max="3" width="14.375" style="12" customWidth="1"/>
    <col min="4" max="4" width="13.625" style="12" customWidth="1"/>
  </cols>
  <sheetData>
    <row r="1" ht="23.25" customHeight="1">
      <c r="A1" t="s">
        <v>9</v>
      </c>
    </row>
    <row r="2" spans="1:4" ht="21.75" customHeight="1">
      <c r="A2" s="189" t="s">
        <v>1636</v>
      </c>
      <c r="B2" s="189"/>
      <c r="C2" s="189"/>
      <c r="D2" s="189"/>
    </row>
    <row r="3" spans="1:4" ht="14.25">
      <c r="A3" s="190" t="s">
        <v>46</v>
      </c>
      <c r="B3" s="190"/>
      <c r="C3" s="190"/>
      <c r="D3" s="190"/>
    </row>
    <row r="4" spans="1:4" ht="28.5" customHeight="1">
      <c r="A4" s="41" t="s">
        <v>1226</v>
      </c>
      <c r="B4" s="15" t="s">
        <v>1631</v>
      </c>
      <c r="C4" s="15" t="s">
        <v>1632</v>
      </c>
      <c r="D4" s="15" t="s">
        <v>1623</v>
      </c>
    </row>
    <row r="5" spans="1:4" ht="30" customHeight="1">
      <c r="A5" s="52" t="s">
        <v>1325</v>
      </c>
      <c r="B5" s="53">
        <f>B6+B7+B8</f>
        <v>2451.97</v>
      </c>
      <c r="C5" s="53">
        <f>C6+C7+C8</f>
        <v>3315.68</v>
      </c>
      <c r="D5" s="51">
        <f aca="true" t="shared" si="0" ref="D5:D10">B5/C5*100</f>
        <v>73.95</v>
      </c>
    </row>
    <row r="6" spans="1:4" ht="30" customHeight="1">
      <c r="A6" s="37" t="s">
        <v>1326</v>
      </c>
      <c r="B6" s="37">
        <v>53.19</v>
      </c>
      <c r="C6" s="51">
        <v>88.35</v>
      </c>
      <c r="D6" s="51">
        <f t="shared" si="0"/>
        <v>60.2</v>
      </c>
    </row>
    <row r="7" spans="1:4" ht="30" customHeight="1">
      <c r="A7" s="37" t="s">
        <v>1327</v>
      </c>
      <c r="B7" s="37">
        <v>297.99</v>
      </c>
      <c r="C7" s="51">
        <v>427.14</v>
      </c>
      <c r="D7" s="51">
        <f t="shared" si="0"/>
        <v>69.76</v>
      </c>
    </row>
    <row r="8" spans="1:4" ht="30" customHeight="1">
      <c r="A8" s="37" t="s">
        <v>1328</v>
      </c>
      <c r="B8" s="37">
        <f>SUM(B9:B10)</f>
        <v>2100.79</v>
      </c>
      <c r="C8" s="54">
        <f>SUM(C9:C10)</f>
        <v>2800.19</v>
      </c>
      <c r="D8" s="51">
        <f t="shared" si="0"/>
        <v>75.02</v>
      </c>
    </row>
    <row r="9" spans="1:4" ht="30" customHeight="1">
      <c r="A9" s="55" t="s">
        <v>1329</v>
      </c>
      <c r="B9" s="56">
        <v>1986.69</v>
      </c>
      <c r="C9" s="54">
        <v>2738.1</v>
      </c>
      <c r="D9" s="51">
        <f t="shared" si="0"/>
        <v>72.56</v>
      </c>
    </row>
    <row r="10" spans="1:4" ht="30" customHeight="1">
      <c r="A10" s="55" t="s">
        <v>1330</v>
      </c>
      <c r="B10" s="56">
        <v>114.1</v>
      </c>
      <c r="C10" s="57">
        <v>62.09</v>
      </c>
      <c r="D10" s="51">
        <f t="shared" si="0"/>
        <v>183.77</v>
      </c>
    </row>
    <row r="12" ht="14.25">
      <c r="A12" s="12" t="s">
        <v>1331</v>
      </c>
    </row>
    <row r="13" spans="1:4" ht="108" customHeight="1">
      <c r="A13" s="191" t="s">
        <v>1633</v>
      </c>
      <c r="B13" s="191"/>
      <c r="C13" s="191"/>
      <c r="D13" s="191"/>
    </row>
    <row r="14" spans="1:4" ht="101.25" customHeight="1">
      <c r="A14" s="191" t="s">
        <v>1634</v>
      </c>
      <c r="B14" s="191"/>
      <c r="C14" s="191"/>
      <c r="D14" s="191"/>
    </row>
  </sheetData>
  <sheetProtection/>
  <mergeCells count="4">
    <mergeCell ref="A2:D2"/>
    <mergeCell ref="A3:D3"/>
    <mergeCell ref="A13:D13"/>
    <mergeCell ref="A14:D14"/>
  </mergeCells>
  <printOptions/>
  <pageMargins left="0.71" right="0.71" top="0.75" bottom="0.75" header="0.31" footer="0.31"/>
  <pageSetup fitToHeight="0" fitToWidth="1" horizontalDpi="600" verticalDpi="600" orientation="portrait" paperSize="9"/>
  <headerFooter alignWithMargins="0">
    <oddFooter>&amp;L&amp;C&amp;"宋体,常规"&amp;12附表2-8&amp;R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38.75390625" style="12" customWidth="1"/>
    <col min="2" max="3" width="9.50390625" style="12" bestFit="1" customWidth="1"/>
    <col min="4" max="5" width="12.25390625" style="12" customWidth="1"/>
  </cols>
  <sheetData>
    <row r="1" ht="14.25">
      <c r="A1" t="s">
        <v>8</v>
      </c>
    </row>
    <row r="2" spans="1:5" ht="21" customHeight="1">
      <c r="A2" s="192" t="s">
        <v>1637</v>
      </c>
      <c r="B2" s="192"/>
      <c r="C2" s="192"/>
      <c r="D2" s="192"/>
      <c r="E2" s="192"/>
    </row>
    <row r="3" spans="1:5" ht="14.25">
      <c r="A3" s="30"/>
      <c r="B3" s="13"/>
      <c r="E3" s="31" t="s">
        <v>46</v>
      </c>
    </row>
    <row r="4" spans="1:5" ht="33.75" customHeight="1">
      <c r="A4" s="40" t="s">
        <v>1332</v>
      </c>
      <c r="B4" s="15" t="s">
        <v>1620</v>
      </c>
      <c r="C4" s="15" t="s">
        <v>1621</v>
      </c>
      <c r="D4" s="96" t="s">
        <v>1622</v>
      </c>
      <c r="E4" s="96" t="s">
        <v>1623</v>
      </c>
    </row>
    <row r="5" spans="1:5" s="49" customFormat="1" ht="18" customHeight="1">
      <c r="A5" s="50" t="s">
        <v>1333</v>
      </c>
      <c r="B5" s="130"/>
      <c r="C5" s="87"/>
      <c r="D5" s="126"/>
      <c r="E5" s="107"/>
    </row>
    <row r="6" spans="1:5" s="49" customFormat="1" ht="18" customHeight="1">
      <c r="A6" s="50" t="s">
        <v>1334</v>
      </c>
      <c r="B6" s="130"/>
      <c r="C6" s="87"/>
      <c r="D6" s="126"/>
      <c r="E6" s="107"/>
    </row>
    <row r="7" spans="1:5" s="49" customFormat="1" ht="18" customHeight="1">
      <c r="A7" s="50" t="s">
        <v>1335</v>
      </c>
      <c r="B7" s="130">
        <v>4500</v>
      </c>
      <c r="C7" s="87">
        <v>9745</v>
      </c>
      <c r="D7" s="126">
        <f aca="true" t="shared" si="0" ref="D7:D18">C7/B7*100</f>
        <v>216.6</v>
      </c>
      <c r="E7" s="107">
        <v>568.9</v>
      </c>
    </row>
    <row r="8" spans="1:5" s="49" customFormat="1" ht="18" customHeight="1">
      <c r="A8" s="50" t="s">
        <v>1336</v>
      </c>
      <c r="B8" s="130">
        <v>9000</v>
      </c>
      <c r="C8" s="87">
        <v>7500</v>
      </c>
      <c r="D8" s="126">
        <f t="shared" si="0"/>
        <v>83.3</v>
      </c>
      <c r="E8" s="107"/>
    </row>
    <row r="9" spans="1:5" s="49" customFormat="1" ht="18" customHeight="1">
      <c r="A9" s="50" t="s">
        <v>1337</v>
      </c>
      <c r="B9" s="122">
        <v>400</v>
      </c>
      <c r="C9" s="87"/>
      <c r="D9" s="126">
        <f t="shared" si="0"/>
        <v>0</v>
      </c>
      <c r="E9" s="107"/>
    </row>
    <row r="10" spans="1:5" s="49" customFormat="1" ht="18" customHeight="1">
      <c r="A10" s="50" t="s">
        <v>1338</v>
      </c>
      <c r="B10" s="131">
        <v>283100</v>
      </c>
      <c r="C10" s="87">
        <v>243588</v>
      </c>
      <c r="D10" s="126">
        <f t="shared" si="0"/>
        <v>86</v>
      </c>
      <c r="E10" s="107">
        <v>277.7</v>
      </c>
    </row>
    <row r="11" spans="1:5" s="49" customFormat="1" ht="18" customHeight="1">
      <c r="A11" s="50" t="s">
        <v>1339</v>
      </c>
      <c r="B11" s="122"/>
      <c r="C11" s="87"/>
      <c r="D11" s="126"/>
      <c r="E11" s="107"/>
    </row>
    <row r="12" spans="1:5" s="49" customFormat="1" ht="18" customHeight="1">
      <c r="A12" s="50" t="s">
        <v>1340</v>
      </c>
      <c r="B12" s="122"/>
      <c r="C12" s="132">
        <v>1286</v>
      </c>
      <c r="D12" s="126"/>
      <c r="E12" s="107">
        <v>97.7</v>
      </c>
    </row>
    <row r="13" spans="1:5" s="49" customFormat="1" ht="18" customHeight="1">
      <c r="A13" s="50" t="s">
        <v>1341</v>
      </c>
      <c r="B13" s="123">
        <v>7500</v>
      </c>
      <c r="C13" s="132">
        <v>3957</v>
      </c>
      <c r="D13" s="126">
        <f t="shared" si="0"/>
        <v>52.8</v>
      </c>
      <c r="E13" s="107">
        <v>165.4</v>
      </c>
    </row>
    <row r="14" spans="1:5" s="49" customFormat="1" ht="18" customHeight="1">
      <c r="A14" s="50" t="s">
        <v>1342</v>
      </c>
      <c r="B14" s="122"/>
      <c r="C14" s="87"/>
      <c r="D14" s="126"/>
      <c r="E14" s="107"/>
    </row>
    <row r="15" spans="1:5" s="49" customFormat="1" ht="18" customHeight="1">
      <c r="A15" s="50" t="s">
        <v>1343</v>
      </c>
      <c r="B15" s="122"/>
      <c r="C15" s="87"/>
      <c r="D15" s="126"/>
      <c r="E15" s="107"/>
    </row>
    <row r="16" spans="1:5" s="49" customFormat="1" ht="18" customHeight="1">
      <c r="A16" s="50" t="s">
        <v>1344</v>
      </c>
      <c r="B16" s="122">
        <v>3900</v>
      </c>
      <c r="C16" s="87">
        <v>1894</v>
      </c>
      <c r="D16" s="126">
        <f t="shared" si="0"/>
        <v>48.6</v>
      </c>
      <c r="E16" s="107">
        <v>90.5</v>
      </c>
    </row>
    <row r="17" spans="1:5" s="49" customFormat="1" ht="18" customHeight="1">
      <c r="A17" s="50" t="s">
        <v>1345</v>
      </c>
      <c r="B17" s="122">
        <v>115</v>
      </c>
      <c r="C17" s="133">
        <v>103</v>
      </c>
      <c r="D17" s="126">
        <f t="shared" si="0"/>
        <v>89.6</v>
      </c>
      <c r="E17" s="107">
        <v>78</v>
      </c>
    </row>
    <row r="18" spans="1:5" s="49" customFormat="1" ht="18" customHeight="1">
      <c r="A18" s="50" t="s">
        <v>1346</v>
      </c>
      <c r="B18" s="123">
        <v>485</v>
      </c>
      <c r="C18" s="133">
        <v>330</v>
      </c>
      <c r="D18" s="126">
        <f t="shared" si="0"/>
        <v>68</v>
      </c>
      <c r="E18" s="107">
        <v>12.6</v>
      </c>
    </row>
    <row r="19" spans="1:5" s="49" customFormat="1" ht="18" customHeight="1">
      <c r="A19" s="37"/>
      <c r="B19" s="122"/>
      <c r="C19" s="122"/>
      <c r="D19" s="107"/>
      <c r="E19" s="107"/>
    </row>
    <row r="20" spans="1:5" s="49" customFormat="1" ht="18" customHeight="1">
      <c r="A20" s="32" t="s">
        <v>1347</v>
      </c>
      <c r="B20" s="122">
        <f>SUM(B5:B19)</f>
        <v>309000</v>
      </c>
      <c r="C20" s="132">
        <v>268403</v>
      </c>
      <c r="D20" s="107"/>
      <c r="E20" s="107">
        <v>273.9</v>
      </c>
    </row>
    <row r="21" spans="1:5" s="49" customFormat="1" ht="18" customHeight="1">
      <c r="A21" s="33" t="s">
        <v>1348</v>
      </c>
      <c r="B21" s="122"/>
      <c r="C21" s="87">
        <v>119611</v>
      </c>
      <c r="D21" s="107"/>
      <c r="E21" s="107">
        <v>172.5</v>
      </c>
    </row>
    <row r="22" spans="1:5" s="49" customFormat="1" ht="18" customHeight="1">
      <c r="A22" s="33" t="s">
        <v>1349</v>
      </c>
      <c r="B22" s="122"/>
      <c r="C22" s="87"/>
      <c r="D22" s="107"/>
      <c r="E22" s="107"/>
    </row>
    <row r="23" spans="1:5" s="49" customFormat="1" ht="18" customHeight="1">
      <c r="A23" s="38" t="s">
        <v>1350</v>
      </c>
      <c r="B23" s="122"/>
      <c r="C23" s="87">
        <v>119</v>
      </c>
      <c r="D23" s="107"/>
      <c r="E23" s="107">
        <v>2.7</v>
      </c>
    </row>
    <row r="24" spans="1:5" s="49" customFormat="1" ht="18" customHeight="1">
      <c r="A24" s="38" t="s">
        <v>1351</v>
      </c>
      <c r="B24" s="122"/>
      <c r="C24" s="87"/>
      <c r="D24" s="107"/>
      <c r="E24" s="107"/>
    </row>
    <row r="25" spans="1:5" s="49" customFormat="1" ht="18" customHeight="1">
      <c r="A25" s="38" t="s">
        <v>1352</v>
      </c>
      <c r="B25" s="122"/>
      <c r="C25" s="87">
        <v>22491</v>
      </c>
      <c r="D25" s="107"/>
      <c r="E25" s="107">
        <v>15.6</v>
      </c>
    </row>
    <row r="26" spans="1:5" s="49" customFormat="1" ht="18" customHeight="1">
      <c r="A26" s="34" t="s">
        <v>1353</v>
      </c>
      <c r="B26" s="122"/>
      <c r="C26" s="87"/>
      <c r="D26" s="107"/>
      <c r="E26" s="107"/>
    </row>
    <row r="27" spans="1:5" s="49" customFormat="1" ht="18" customHeight="1">
      <c r="A27" s="34" t="s">
        <v>1354</v>
      </c>
      <c r="B27" s="122"/>
      <c r="C27" s="87"/>
      <c r="D27" s="107"/>
      <c r="E27" s="107"/>
    </row>
    <row r="28" spans="1:5" s="49" customFormat="1" ht="18" customHeight="1">
      <c r="A28" s="32" t="s">
        <v>73</v>
      </c>
      <c r="B28" s="122"/>
      <c r="C28" s="87">
        <v>410624</v>
      </c>
      <c r="D28" s="107"/>
      <c r="E28" s="107">
        <v>130</v>
      </c>
    </row>
  </sheetData>
  <sheetProtection/>
  <mergeCells count="1">
    <mergeCell ref="A2:E2"/>
  </mergeCells>
  <printOptions/>
  <pageMargins left="0.71" right="0.71" top="0.75" bottom="0.75" header="0.31" footer="0.31"/>
  <pageSetup fitToHeight="0" fitToWidth="1" horizontalDpi="600" verticalDpi="600" orientation="portrait" paperSize="9"/>
  <headerFooter alignWithMargins="0">
    <oddFooter>&amp;L&amp;C&amp;"宋体,常规"&amp;12附表2-11&amp;R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User</cp:lastModifiedBy>
  <cp:lastPrinted>2017-10-30T12:17:58Z</cp:lastPrinted>
  <dcterms:created xsi:type="dcterms:W3CDTF">2008-01-10T09:59:00Z</dcterms:created>
  <dcterms:modified xsi:type="dcterms:W3CDTF">2017-11-14T09:47:07Z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KSOReadingLayout">
    <vt:bool>true</vt:bool>
  </property>
</Properties>
</file>